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43F334C6-AAE1-48FE-9010-8ABB00B0F77F}" xr6:coauthVersionLast="47" xr6:coauthVersionMax="47" xr10:uidLastSave="{00000000-0000-0000-0000-000000000000}"/>
  <workbookProtection workbookAlgorithmName="SHA-512" workbookHashValue="3ko3WQ86ijPrZ3Euw4UREptio/P0IzgHt2lI1rxqFBq9ZiJF7/ZxpUl6Pr0OdVhGDZamEKX3wIaKrH0AijUDvA==" workbookSaltValue="1hFgyE4+xBxTr+Exyf0uc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<sst xmlns="http://schemas.openxmlformats.org/spreadsheetml/2006/main" count="231" uniqueCount="116">
  <si>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</si>
  <si>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</si>
  <si>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</si>
  <si>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</si>
  <si>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</si>
  <si>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</si>
  <si>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</si>
  <si>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</si>
  <si>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</si>
  <si>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</si>
  <si>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</si>
  <si>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</si>
  <si>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</si>
  <si>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</si>
  <si>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</si>
  <si>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</si>
  <si>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</si>
  <si>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</si>
  <si>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</si>
  <si>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</si>
  <si>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</si>
  <si>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</si>
  <si>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</si>
  <si>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</si>
  <si>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</si>
  <si>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</si>
  <si>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</si>
  <si>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</si>
  <si>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</si>
  <si>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</si>
  <si>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</si>
  <si>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</si>
  <si>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</si>
  <si>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</si>
  <si>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</si>
  <si>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</si>
  <si>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</si>
  <si>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</si>
  <si>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</si>
  <si>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</si>
  <si>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</si>
  <si>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</si>
  <si>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</si>
  <si>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</si>
  <si>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</si>
  <si>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</si>
  <si>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</si>
  <si>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</si>
  <si>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</si>
  <si>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</si>
  <si>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</si>
  <si>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</si>
  <si>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</si>
  <si>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</si>
  <si>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</si>
  <si>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</si>
  <si>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</si>
  <si>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</si>
  <si>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</si>
  <si>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</si>
  <si>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</si>
  <si>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</si>
  <si>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</si>
  <si>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</si>
  <si>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</si>
  <si>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</si>
  <si>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</si>
  <si>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</si>
  <si>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</si>
  <si>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</si>
  <si>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</si>
  <si>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</si>
  <si>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</si>
  <si>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</si>
  <si>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</si>
  <si>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</si>
  <si>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</si>
  <si>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</si>
  <si>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</si>
  <si>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</si>
  <si>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</si>
  <si>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</si>
  <si>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</si>
  <si>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</si>
  <si>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</si>
  <si>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</si>
  <si>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</si>
  <si>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</si>
  <si>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</si>
  <si>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</si>
  <si>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</si>
  <si>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</si>
  <si>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</si>
  <si>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</si>
  <si>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</si>
  <si>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</si>
  <si>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</si>
  <si>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</si>
  <si>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</si>
  <si>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</si>
  <si>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</si>
  <si>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</si>
  <si>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</si>
  <si>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</si>
  <si>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</si>
  <si>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</si>
  <si>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</si>
  <si>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</si>
  <si>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</si>
  <si>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</si>
  <si>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</si>
  <si>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</si>
  <si>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</si>
  <si>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新たな供用開始に伴う設備整備により前年度より2.17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③管渠改善率は、供用開始地区の管渠整備により、前年度比8.6ポイントの増となった。
 今後、ストックマネジメント計画に基づき、定期的な点検を実施し腐食の発生した管渠は、管路補修の対応をしていく必要がある。</t>
    <rPh sb="170" eb="172">
      <t>カンキョ</t>
    </rPh>
    <rPh sb="172" eb="175">
      <t>カイゼンリツ</t>
    </rPh>
    <rPh sb="177" eb="181">
      <t>キョウヨウカイシ</t>
    </rPh>
    <rPh sb="181" eb="183">
      <t>チク</t>
    </rPh>
    <rPh sb="184" eb="188">
      <t>カンキョセイビ</t>
    </rPh>
    <rPh sb="192" eb="196">
      <t>ゼンネンドヒ</t>
    </rPh>
    <rPh sb="204" eb="205">
      <t>ゾウ</t>
    </rPh>
    <rPh sb="212" eb="214">
      <t>コンゴ</t>
    </rPh>
    <phoneticPr fontId="4"/>
  </si>
  <si>
    <t xml:space="preserve"> ①経常収支比率は、前年度より23.01ポイント減となった。全国平均や類似団体平均を上回っているが、使用料収入が少ないため一般会計からの補助金に依存し、経常利益を確保している。
 ②累積欠損金はない。
 ③流動比率は、100%を上回っているが、前年度より20.58ポイント減となった。
 ④企業債残高対事業規模比率は、平成13年度より供用開始をしたが一般会計から繰入金を入れることにより、全国平均や類似団体平均と比較して大きく下回っている。
 ⑤経費回収率は、前年度より9.72ポイント減となった。供用開始地区があったが、使用料収入が増えず減となった。全国平均や類似団体平均より下回っている。接続推進を図り使用料収入を増やしていきたい。
 ⑥汚水処理原価は、前年度より377.19円増となった。要因として処理場の経費が増となったことが挙げられる。また、全国平均や類似団体平均を上回っているため、引き続き維持管理費の節減を図っていきたい。
 ⑦施設利用率は、前年度より15.56ポイント減となった。全国平均や類似団体と比較して下回っており、利用率が低い状況である。
 ⑧水洗化率は、前年度より20.88ポイント減となった。要因は、供用開始となり、計画人口が増えたため大幅な減となったが、今後、使用者も増えて、水洗化率も増加すると見込んでいる。今後も更なる接続推進に努めて水洗化率を上げていく必要がある。</t>
    <rPh sb="253" eb="255">
      <t>チク</t>
    </rPh>
    <rPh sb="453" eb="457">
      <t>ルイジダンタイ</t>
    </rPh>
    <phoneticPr fontId="4"/>
  </si>
  <si>
    <t xml:space="preserve"> 平成12年度に供用開始していることから、ストックマネジメント計画に基づき、施設の更新等を計画的に実施していく必要がある。また、新たな供用開始地区については、管渠工事が完了したことから、今後は人口減少による接続戸数の減少が見込まれるため、さらに接続推進に取り組む必要がある。
 一方、老朽化施設の更新需要が増加する中で、専門人材の確保が難しく、技術継承にも課題を抱えている。加えて、物価やエネルギー価格の高騰により費用が増加しており、費用負担は拡大傾向にある。
 こうした状況を踏まえ、公営企業化により経営状況を的確に把握できるようになったことから、使用料の収納率向上および経費削減に取り組み、一般会計からの財政支援の抑制を図る。また、令和6年3月に策定した経営戦略に基づき、施設の計画的な更新・整備を進め、計画的な事業運営と安定的な経営の確立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</si>
</sst>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100</c:v>
                </c:pt>
                <c:pt idx="1">
                  <c:v>0</c:v>
                </c:pt>
                <c:pt idx="2">
                  <c:v>0</c:v>
                </c:pt>
                <c:pt idx="3">
                  <c:v>0</c:v>
                </c:pt>
                <c:pt idx="4" formatCode="#,##0.00;&quot;△&quot;#,##0.00;&quot;-&quot;">
                  <c:v>8.6</c:v>
                </c:pt>
              </c:numCache>
            </c:numRef>
          </c:val>
          <c:extLst>
            <c:ext xmlns:c16="http://schemas.microsoft.com/office/drawing/2014/chart" uri="{C3380CC4-5D6E-409C-BE32-E72D297353CC}">
              <c16:uniqueId val="{00000000-9ED2-4183-8CC4-FB4A072335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ED2-4183-8CC4-FB4A072335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37.67</c:v>
                </c:pt>
                <c:pt idx="1">
                  <c:v>37.67</c:v>
                </c:pt>
                <c:pt idx="2">
                  <c:v>37.67</c:v>
                </c:pt>
                <c:pt idx="3">
                  <c:v>35.56</c:v>
                </c:pt>
                <c:pt idx="4">
                  <c:v>20</c:v>
                </c:pt>
              </c:numCache>
            </c:numRef>
          </c:val>
          <c:extLst>
            <c:ext xmlns:c16="http://schemas.microsoft.com/office/drawing/2014/chart" uri="{C3380CC4-5D6E-409C-BE32-E72D297353CC}">
              <c16:uniqueId val="{00000000-C600-4D41-AFB8-445F5967BC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600-4D41-AFB8-445F5967BC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93.36</c:v>
                </c:pt>
                <c:pt idx="1">
                  <c:v>93.98</c:v>
                </c:pt>
                <c:pt idx="2">
                  <c:v>94.59</c:v>
                </c:pt>
                <c:pt idx="3">
                  <c:v>64.040000000000006</c:v>
                </c:pt>
                <c:pt idx="4">
                  <c:v>43.16</c:v>
                </c:pt>
              </c:numCache>
            </c:numRef>
          </c:val>
          <c:extLst>
            <c:ext xmlns:c16="http://schemas.microsoft.com/office/drawing/2014/chart" uri="{C3380CC4-5D6E-409C-BE32-E72D297353CC}">
              <c16:uniqueId val="{00000000-1D74-4A09-B424-2447E937E4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D74-4A09-B424-2447E937E4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123.43</c:v>
                </c:pt>
                <c:pt idx="1">
                  <c:v>112.51</c:v>
                </c:pt>
                <c:pt idx="2">
                  <c:v>119.21</c:v>
                </c:pt>
                <c:pt idx="3">
                  <c:v>129.71</c:v>
                </c:pt>
                <c:pt idx="4">
                  <c:v>106.7</c:v>
                </c:pt>
              </c:numCache>
            </c:numRef>
          </c:val>
          <c:extLst>
            <c:ext xmlns:c16="http://schemas.microsoft.com/office/drawing/2014/chart" uri="{C3380CC4-5D6E-409C-BE32-E72D297353CC}">
              <c16:uniqueId val="{00000000-9EE3-489D-9F20-9FA5F9E291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9EE3-489D-9F20-9FA5F9E291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4.28</c:v>
                </c:pt>
                <c:pt idx="1">
                  <c:v>8.32</c:v>
                </c:pt>
                <c:pt idx="2">
                  <c:v>12.38</c:v>
                </c:pt>
                <c:pt idx="3">
                  <c:v>5.18</c:v>
                </c:pt>
                <c:pt idx="4">
                  <c:v>7.35</c:v>
                </c:pt>
              </c:numCache>
            </c:numRef>
          </c:val>
          <c:extLst>
            <c:ext xmlns:c16="http://schemas.microsoft.com/office/drawing/2014/chart" uri="{C3380CC4-5D6E-409C-BE32-E72D297353CC}">
              <c16:uniqueId val="{00000000-FFE2-4067-A378-1B09003096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FE2-4067-A378-1B09003096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1C-4C23-BB01-EA6F55DA4B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B1C-4C23-BB01-EA6F55DA4B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F9-46AF-B092-B68DA0D783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9CF9-46AF-B092-B68DA0D783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174.82</c:v>
                </c:pt>
                <c:pt idx="1">
                  <c:v>111.37</c:v>
                </c:pt>
                <c:pt idx="2">
                  <c:v>382.52</c:v>
                </c:pt>
                <c:pt idx="3">
                  <c:v>177.2</c:v>
                </c:pt>
                <c:pt idx="4">
                  <c:v>156.62</c:v>
                </c:pt>
              </c:numCache>
            </c:numRef>
          </c:val>
          <c:extLst>
            <c:ext xmlns:c16="http://schemas.microsoft.com/office/drawing/2014/chart" uri="{C3380CC4-5D6E-409C-BE32-E72D297353CC}">
              <c16:uniqueId val="{00000000-E1BA-4202-AA78-3AE981B5A2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1BA-4202-AA78-3AE981B5A2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20-4FB3-9D1B-2E789E54A3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D20-4FB3-9D1B-2E789E54A3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51.05</c:v>
                </c:pt>
                <c:pt idx="1">
                  <c:v>42.78</c:v>
                </c:pt>
                <c:pt idx="2">
                  <c:v>43.03</c:v>
                </c:pt>
                <c:pt idx="3">
                  <c:v>27.48</c:v>
                </c:pt>
                <c:pt idx="4">
                  <c:v>17.760000000000002</c:v>
                </c:pt>
              </c:numCache>
            </c:numRef>
          </c:val>
          <c:extLst>
            <c:ext xmlns:c16="http://schemas.microsoft.com/office/drawing/2014/chart" uri="{C3380CC4-5D6E-409C-BE32-E72D297353CC}">
              <c16:uniqueId val="{00000000-BC98-48BD-8BC2-505ACD69DD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C98-48BD-8BC2-505ACD69DD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321.02</c:v>
                </c:pt>
                <c:pt idx="1">
                  <c:v>379.37</c:v>
                </c:pt>
                <c:pt idx="2">
                  <c:v>388.51</c:v>
                </c:pt>
                <c:pt idx="3">
                  <c:v>619.49</c:v>
                </c:pt>
                <c:pt idx="4">
                  <c:v>996.68</c:v>
                </c:pt>
              </c:numCache>
            </c:numRef>
          </c:val>
          <c:extLst>
            <c:ext xmlns:c16="http://schemas.microsoft.com/office/drawing/2014/chart" uri="{C3380CC4-5D6E-409C-BE32-E72D297353CC}">
              <c16:uniqueId val="{00000000-F35A-4DE0-BBAC-6297A306E9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35A-4DE0-BBAC-6297A306E9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薩摩川内市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90536</v>
      </c>
      <c r="AM8" s="44"/>
      <c r="AN8" s="44"/>
      <c r="AO8" s="44"/>
      <c r="AP8" s="44"/>
      <c r="AQ8" s="44"/>
      <c r="AR8" s="44"/>
      <c r="AS8" s="44"/>
      <c r="AT8" s="45">
        <f>データ!T6</f>
        <v>682.92</v>
      </c>
      <c r="AU8" s="45"/>
      <c r="AV8" s="45"/>
      <c r="AW8" s="45"/>
      <c r="AX8" s="45"/>
      <c r="AY8" s="45"/>
      <c r="AZ8" s="45"/>
      <c r="BA8" s="45"/>
      <c r="BB8" s="45">
        <f>データ!U6</f>
        <v>132.57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55.8</v>
      </c>
      <c r="J10" s="45"/>
      <c r="K10" s="45"/>
      <c r="L10" s="45"/>
      <c r="M10" s="45"/>
      <c r="N10" s="45"/>
      <c r="O10" s="45"/>
      <c r="P10" s="45">
        <f>データ!P6</f>
        <v>0.94</v>
      </c>
      <c r="Q10" s="45"/>
      <c r="R10" s="45"/>
      <c r="S10" s="45"/>
      <c r="T10" s="45"/>
      <c r="U10" s="45"/>
      <c r="V10" s="45"/>
      <c r="W10" s="45">
        <f>データ!Q6</f>
        <v>89.87</v>
      </c>
      <c r="X10" s="45"/>
      <c r="Y10" s="45"/>
      <c r="Z10" s="45"/>
      <c r="AA10" s="45"/>
      <c r="AB10" s="45"/>
      <c r="AC10" s="45"/>
      <c r="AD10" s="44">
        <f>データ!R6</f>
        <v>3130</v>
      </c>
      <c r="AE10" s="44"/>
      <c r="AF10" s="44"/>
      <c r="AG10" s="44"/>
      <c r="AH10" s="44"/>
      <c r="AI10" s="44"/>
      <c r="AJ10" s="44"/>
      <c r="AK10" s="2"/>
      <c r="AL10" s="44">
        <f>データ!V6</f>
        <v>848</v>
      </c>
      <c r="AM10" s="44"/>
      <c r="AN10" s="44"/>
      <c r="AO10" s="44"/>
      <c r="AP10" s="44"/>
      <c r="AQ10" s="44"/>
      <c r="AR10" s="44"/>
      <c r="AS10" s="44"/>
      <c r="AT10" s="45">
        <f>データ!W6</f>
        <v>0.4</v>
      </c>
      <c r="AU10" s="45"/>
      <c r="AV10" s="45"/>
      <c r="AW10" s="45"/>
      <c r="AX10" s="45"/>
      <c r="AY10" s="45"/>
      <c r="AZ10" s="45"/>
      <c r="BA10" s="45"/>
      <c r="BB10" s="45">
        <f>データ!X6</f>
        <v>2120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7GbLxoYVBvEx32ZVKsvSLsHohdxPW7vUU9jt6B3iCHpmpqOpoUlxMJSz/i1UuG+IApwykjG4OIAQXlGCKE46QA==" saltValue="GcdAxZ/IiYa2ebx9yDdq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462152</v>
      </c>
      <c r="D6" s="19">
        <f t="shared" si="3"/>
        <v>46</v>
      </c>
      <c r="E6" s="19">
        <f t="shared" si="3"/>
        <v>17</v>
      </c>
      <c r="F6" s="19">
        <f t="shared" si="3"/>
        <v>4</v>
      </c>
      <c r="G6" s="19">
        <f t="shared" si="3"/>
        <v>0</v>
      </c>
      <c r="H6" s="19" t="str">
        <f t="shared" si="3"/>
        <v>鹿児島県　薩摩川内市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55.8</v>
      </c>
      <c r="P6" s="20">
        <f t="shared" si="3"/>
        <v>0.94</v>
      </c>
      <c r="Q6" s="20">
        <f t="shared" si="3"/>
        <v>89.87</v>
      </c>
      <c r="R6" s="20">
        <f t="shared" si="3"/>
        <v>3130</v>
      </c>
      <c r="S6" s="20">
        <f t="shared" si="3"/>
        <v>90536</v>
      </c>
      <c r="T6" s="20">
        <f t="shared" si="3"/>
        <v>682.92</v>
      </c>
      <c r="U6" s="20">
        <f t="shared" si="3"/>
        <v>132.57</v>
      </c>
      <c r="V6" s="20">
        <f t="shared" si="3"/>
        <v>848</v>
      </c>
      <c r="W6" s="20">
        <f t="shared" si="3"/>
        <v>0.4</v>
      </c>
      <c r="X6" s="20">
        <f t="shared" si="3"/>
        <v>2120</v>
      </c>
      <c r="Y6" s="21">
        <f>IF(Y7="",NA(),Y7)</f>
        <v>123.43</v>
      </c>
      <c r="Z6" s="21">
        <f t="shared" ref="Z6:AH6" si="4">IF(Z7="",NA(),Z7)</f>
        <v>112.51</v>
      </c>
      <c r="AA6" s="21">
        <f t="shared" si="4"/>
        <v>119.21</v>
      </c>
      <c r="AB6" s="21">
        <f t="shared" si="4"/>
        <v>129.71</v>
      </c>
      <c r="AC6" s="21">
        <f t="shared" si="4"/>
        <v>106.7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174.82</v>
      </c>
      <c r="AV6" s="21">
        <f t="shared" ref="AV6:BD6" si="6">IF(AV7="",NA(),AV7)</f>
        <v>111.37</v>
      </c>
      <c r="AW6" s="21">
        <f t="shared" si="6"/>
        <v>382.52</v>
      </c>
      <c r="AX6" s="21">
        <f t="shared" si="6"/>
        <v>177.2</v>
      </c>
      <c r="AY6" s="21">
        <f t="shared" si="6"/>
        <v>156.62</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51.05</v>
      </c>
      <c r="BR6" s="21">
        <f t="shared" ref="BR6:BZ6" si="8">IF(BR7="",NA(),BR7)</f>
        <v>42.78</v>
      </c>
      <c r="BS6" s="21">
        <f t="shared" si="8"/>
        <v>43.03</v>
      </c>
      <c r="BT6" s="21">
        <f t="shared" si="8"/>
        <v>27.48</v>
      </c>
      <c r="BU6" s="21">
        <f t="shared" si="8"/>
        <v>17.760000000000002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321.02</v>
      </c>
      <c r="CC6" s="21">
        <f t="shared" ref="CC6:CK6" si="9">IF(CC7="",NA(),CC7)</f>
        <v>379.37</v>
      </c>
      <c r="CD6" s="21">
        <f t="shared" si="9"/>
        <v>388.51</v>
      </c>
      <c r="CE6" s="21">
        <f t="shared" si="9"/>
        <v>619.49</v>
      </c>
      <c r="CF6" s="21">
        <f t="shared" si="9"/>
        <v>996.68</v>
      </c>
      <c r="CG6" s="21">
        <f t="shared" si="9"/>
        <v>224.88</v>
      </c>
      <c r="CH6" s="21">
        <f t="shared" si="9"/>
        <v>228.64</v>
      </c>
      <c r="CI6" s="21">
        <f t="shared" si="9"/>
        <v>239.46</v>
      </c>
      <c r="CJ6" s="21">
        <f t="shared" si="9"/>
        <v>233.15</v>
      </c>
      <c r="CK6" s="21">
        <f t="shared" si="9"/>
        <v>252.17</v>
      </c>
      <c r="CL6" s="20" t="str">
        <f>IF(CL7="","",IF(CL7="-","【-】","【"&amp;SUBSTITUTE(TEXT(CL7,"#,##0.00"),"-","△")&amp;"】"))</f>
        <v>【225.78】</v>
      </c>
      <c r="CM6" s="21">
        <f>IF(CM7="",NA(),CM7)</f>
        <v>37.67</v>
      </c>
      <c r="CN6" s="21">
        <f t="shared" ref="CN6:CV6" si="10">IF(CN7="",NA(),CN7)</f>
        <v>37.67</v>
      </c>
      <c r="CO6" s="21">
        <f t="shared" si="10"/>
        <v>37.67</v>
      </c>
      <c r="CP6" s="21">
        <f t="shared" si="10"/>
        <v>35.56</v>
      </c>
      <c r="CQ6" s="21">
        <f t="shared" si="10"/>
        <v>20</v>
      </c>
      <c r="CR6" s="21">
        <f t="shared" si="10"/>
        <v>42.4</v>
      </c>
      <c r="CS6" s="21">
        <f t="shared" si="10"/>
        <v>42.28</v>
      </c>
      <c r="CT6" s="21">
        <f t="shared" si="10"/>
        <v>41.06</v>
      </c>
      <c r="CU6" s="21">
        <f t="shared" si="10"/>
        <v>42.09</v>
      </c>
      <c r="CV6" s="21">
        <f t="shared" si="10"/>
        <v>42.15</v>
      </c>
      <c r="CW6" s="20" t="str">
        <f>IF(CW7="","",IF(CW7="-","【-】","【"&amp;SUBSTITUTE(TEXT(CW7,"#,##0.00"),"-","△")&amp;"】"))</f>
        <v>【43.17】</v>
      </c>
      <c r="CX6" s="21">
        <f>IF(CX7="",NA(),CX7)</f>
        <v>93.36</v>
      </c>
      <c r="CY6" s="21">
        <f t="shared" ref="CY6:DG6" si="11">IF(CY7="",NA(),CY7)</f>
        <v>93.98</v>
      </c>
      <c r="CZ6" s="21">
        <f t="shared" si="11"/>
        <v>94.59</v>
      </c>
      <c r="DA6" s="21">
        <f t="shared" si="11"/>
        <v>64.040000000000006</v>
      </c>
      <c r="DB6" s="21">
        <f t="shared" si="11"/>
        <v>43.16</v>
      </c>
      <c r="DC6" s="21">
        <f t="shared" si="11"/>
        <v>84.19</v>
      </c>
      <c r="DD6" s="21">
        <f t="shared" si="11"/>
        <v>84.34</v>
      </c>
      <c r="DE6" s="21">
        <f t="shared" si="11"/>
        <v>84.34</v>
      </c>
      <c r="DF6" s="21">
        <f t="shared" si="11"/>
        <v>84.73</v>
      </c>
      <c r="DG6" s="21">
        <f t="shared" si="11"/>
        <v>84.21</v>
      </c>
      <c r="DH6" s="20" t="str">
        <f>IF(DH7="","",IF(DH7="-","【-】","【"&amp;SUBSTITUTE(TEXT(DH7,"#,##0.00"),"-","△")&amp;"】"))</f>
        <v>【86.31】</v>
      </c>
      <c r="DI6" s="21">
        <f>IF(DI7="",NA(),DI7)</f>
        <v>4.28</v>
      </c>
      <c r="DJ6" s="21">
        <f t="shared" ref="DJ6:DR6" si="12">IF(DJ7="",NA(),DJ7)</f>
        <v>8.32</v>
      </c>
      <c r="DK6" s="21">
        <f t="shared" si="12"/>
        <v>12.38</v>
      </c>
      <c r="DL6" s="21">
        <f t="shared" si="12"/>
        <v>5.18</v>
      </c>
      <c r="DM6" s="21">
        <f t="shared" si="12"/>
        <v>7.35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100</v>
      </c>
      <c r="EF6" s="20">
        <f t="shared" ref="EF6:EN6" si="14">IF(EF7="",NA(),EF7)</f>
        <v>0</v>
      </c>
      <c r="EG6" s="20">
        <f t="shared" si="14"/>
        <v>0</v>
      </c>
      <c r="EH6" s="20">
        <f t="shared" si="14"/>
        <v>0</v>
      </c>
      <c r="EI6" s="21">
        <f t="shared" si="14"/>
        <v>8.6</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462152</v>
      </c>
      <c r="D7" s="23">
        <v>46</v>
      </c>
      <c r="E7" s="23">
        <v>17</v>
      </c>
      <c r="F7" s="23">
        <v>4</v>
      </c>
      <c r="G7" s="23">
        <v>0</v>
      </c>
      <c r="H7" s="23" t="s">
        <v>96</v>
      </c>
      <c r="I7" s="23" t="s">
        <v>97</v>
      </c>
      <c r="J7" s="23" t="s">
        <v>98</v>
      </c>
      <c r="K7" s="23" t="s">
        <v>99</v>
      </c>
      <c r="L7" s="23" t="s">
        <v>100</v>
      </c>
      <c r="M7" s="23" t="s">
        <v>101</v>
      </c>
      <c r="N7" s="24" t="s">
        <v>102</v>
      </c>
      <c r="O7" s="24">
        <v>55.8</v>
      </c>
      <c r="P7" s="24">
        <v>0.94</v>
      </c>
      <c r="Q7" s="24">
        <v>89.87</v>
      </c>
      <c r="R7" s="24">
        <v>3130</v>
      </c>
      <c r="S7" s="24">
        <v>90536</v>
      </c>
      <c r="T7" s="24">
        <v>682.92</v>
      </c>
      <c r="U7" s="24">
        <v>132.57</v>
      </c>
      <c r="V7" s="24">
        <v>848</v>
      </c>
      <c r="W7" s="24">
        <v>0.4</v>
      </c>
      <c r="X7" s="24">
        <v>2120</v>
      </c>
      <c r="Y7" s="24">
        <v>123.43</v>
      </c>
      <c r="Z7" s="24">
        <v>112.51</v>
      </c>
      <c r="AA7" s="24">
        <v>119.21</v>
      </c>
      <c r="AB7" s="24">
        <v>129.71</v>
      </c>
      <c r="AC7" s="24">
        <v>106.7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174.82</v>
      </c>
      <c r="AV7" s="24">
        <v>111.37</v>
      </c>
      <c r="AW7" s="24">
        <v>382.52</v>
      </c>
      <c r="AX7" s="24">
        <v>177.2</v>
      </c>
      <c r="AY7" s="24">
        <v>156.62</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51.05</v>
      </c>
      <c r="BR7" s="24">
        <v>42.78</v>
      </c>
      <c r="BS7" s="24">
        <v>43.03</v>
      </c>
      <c r="BT7" s="24">
        <v>27.48</v>
      </c>
      <c r="BU7" s="24">
        <v>17.760000000000002</v>
      </c>
      <c r="BV7" s="24">
        <v>73.36</v>
      </c>
      <c r="BW7" s="24">
        <v>72.599999999999994</v>
      </c>
      <c r="BX7" s="24">
        <v>69.430000000000007</v>
      </c>
      <c r="BY7" s="24">
        <v>70.709999999999994</v>
      </c>
      <c r="BZ7" s="24">
        <v>66.63</v>
      </c>
      <c r="CA7" s="24">
        <v>72.92</v>
      </c>
      <c r="CB7" s="24">
        <v>321.02</v>
      </c>
      <c r="CC7" s="24">
        <v>379.37</v>
      </c>
      <c r="CD7" s="24">
        <v>388.51</v>
      </c>
      <c r="CE7" s="24">
        <v>619.49</v>
      </c>
      <c r="CF7" s="24">
        <v>996.68</v>
      </c>
      <c r="CG7" s="24">
        <v>224.88</v>
      </c>
      <c r="CH7" s="24">
        <v>228.64</v>
      </c>
      <c r="CI7" s="24">
        <v>239.46</v>
      </c>
      <c r="CJ7" s="24">
        <v>233.15</v>
      </c>
      <c r="CK7" s="24">
        <v>252.17</v>
      </c>
      <c r="CL7" s="24">
        <v>225.78</v>
      </c>
      <c r="CM7" s="24">
        <v>37.67</v>
      </c>
      <c r="CN7" s="24">
        <v>37.67</v>
      </c>
      <c r="CO7" s="24">
        <v>37.67</v>
      </c>
      <c r="CP7" s="24">
        <v>35.56</v>
      </c>
      <c r="CQ7" s="24">
        <v>20</v>
      </c>
      <c r="CR7" s="24">
        <v>42.4</v>
      </c>
      <c r="CS7" s="24">
        <v>42.28</v>
      </c>
      <c r="CT7" s="24">
        <v>41.06</v>
      </c>
      <c r="CU7" s="24">
        <v>42.09</v>
      </c>
      <c r="CV7" s="24">
        <v>42.15</v>
      </c>
      <c r="CW7" s="24">
        <v>43.17</v>
      </c>
      <c r="CX7" s="24">
        <v>93.36</v>
      </c>
      <c r="CY7" s="24">
        <v>93.98</v>
      </c>
      <c r="CZ7" s="24">
        <v>94.59</v>
      </c>
      <c r="DA7" s="24">
        <v>64.040000000000006</v>
      </c>
      <c r="DB7" s="24">
        <v>43.16</v>
      </c>
      <c r="DC7" s="24">
        <v>84.19</v>
      </c>
      <c r="DD7" s="24">
        <v>84.34</v>
      </c>
      <c r="DE7" s="24">
        <v>84.34</v>
      </c>
      <c r="DF7" s="24">
        <v>84.73</v>
      </c>
      <c r="DG7" s="24">
        <v>84.21</v>
      </c>
      <c r="DH7" s="24">
        <v>86.31</v>
      </c>
      <c r="DI7" s="24">
        <v>4.28</v>
      </c>
      <c r="DJ7" s="24">
        <v>8.32</v>
      </c>
      <c r="DK7" s="24">
        <v>12.38</v>
      </c>
      <c r="DL7" s="24">
        <v>5.18</v>
      </c>
      <c r="DM7" s="24">
        <v>7.35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100</v>
      </c>
      <c r="EF7" s="24">
        <v>0</v>
      </c>
      <c r="EG7" s="24">
        <v>0</v>
      </c>
      <c r="EH7" s="24">
        <v>0</v>
      </c>
      <c r="EI7" s="24">
        <v>8.6</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2026-01-21T06:24:59Z</cp:lastPrinted>
  <dcterms:created xsi:type="dcterms:W3CDTF">2025-12-23T06:15:11Z</dcterms:created>
  <dcterms:modified xsi:type="dcterms:W3CDTF">2026-03-04T02:15:30Z</dcterms:modified>
  <cp:category/>
</cp:coreProperties>
</file>