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9 薩摩川内市\"/>
    </mc:Choice>
  </mc:AlternateContent>
  <xr:revisionPtr revIDLastSave="0" documentId="13_ncr:1_{05BC80D9-C51C-4621-9AD3-47C5F4E45DF5}" xr6:coauthVersionLast="47" xr6:coauthVersionMax="47" xr10:uidLastSave="{00000000-0000-0000-0000-000000000000}"/>
  <workbookProtection workbookAlgorithmName="SHA-512" workbookHashValue="ayYVc9edjnFIcqHL+xCzJsvVVV6ROLQnfOVTklFNTzRtKBR2uIhZUqH31ERGbMQg0vtOCqJR2Zmy5xAra5t99Q==" workbookSaltValue="FLvI3twIk3n8kNMQVm7Nh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H85" i="4"/>
  <c r="W10" i="4"/>
  <c r="BB8" i="4"/>
  <c r="AD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<sst xmlns="http://schemas.openxmlformats.org/spreadsheetml/2006/main" count="231" uniqueCount="115">
  <si>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</si>
  <si>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</si>
  <si>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</si>
  <si>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</si>
  <si>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</si>
  <si>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</si>
  <si>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</si>
  <si>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</si>
  <si>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</si>
  <si>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</si>
  <si>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</si>
  <si>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</si>
  <si>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</si>
  <si>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</si>
  <si>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</si>
  <si>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</si>
  <si>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</si>
  <si>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</si>
  <si>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</si>
  <si>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</si>
  <si>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</si>
  <si>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</si>
  <si>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</si>
  <si>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</si>
  <si>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</si>
  <si>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</si>
  <si>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</si>
  <si>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</si>
  <si>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</si>
  <si>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</si>
  <si>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</si>
  <si>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</si>
  <si>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</si>
  <si>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</si>
  <si>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</si>
  <si>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</si>
  <si>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</si>
  <si>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</si>
  <si>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</si>
  <si>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</si>
  <si>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</si>
  <si>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</si>
  <si>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</si>
  <si>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</si>
  <si>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</si>
  <si>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</si>
  <si>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</si>
  <si>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</si>
  <si>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</si>
  <si>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</si>
  <si>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</si>
  <si>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</si>
  <si>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</si>
  <si>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</si>
  <si>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</si>
  <si>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</si>
  <si>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</si>
  <si>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</si>
  <si>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</si>
  <si>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</si>
  <si>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</si>
  <si>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</si>
  <si>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</si>
  <si>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</si>
  <si>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</si>
  <si>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</si>
  <si>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</si>
  <si>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</si>
  <si>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</si>
  <si>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</si>
  <si>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</si>
  <si>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</si>
  <si>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</si>
  <si>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</si>
  <si>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</si>
  <si>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</si>
  <si>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</si>
  <si>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</si>
  <si>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</si>
  <si>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</si>
  <si>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</si>
  <si>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</si>
  <si>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</si>
  <si>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</si>
  <si>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</si>
  <si>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</si>
  <si>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</si>
  <si>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</si>
  <si>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</si>
  <si>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</si>
  <si>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</si>
  <si>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</si>
  <si>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</si>
  <si>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</si>
  <si>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</si>
  <si>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</si>
  <si>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</si>
  <si>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</si>
  <si>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</si>
  <si>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</si>
  <si>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</si>
  <si>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</si>
  <si>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</si>
  <si>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</si>
  <si>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</si>
  <si>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</si>
  <si>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</si>
  <si>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</si>
  <si>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</si>
  <si>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</si>
  <si>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</si>
  <si>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</si>
  <si>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有形固定資産減価償却率は、前年度より2.51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今後、ストックマネジメント計画に基づき、定期的な点検を実施し腐食の発生した管渠は、管路補修の対応をしていく必要がある。</t>
    <phoneticPr fontId="4"/>
  </si>
  <si>
    <t>　①経常収支比率は、前年度より1.59ポイント減となった。全国平均や類似団体平均を上回っているが、使用料収入が少ないため一般会計からの補助金に依存し、経常利益を確保している。
　②累積欠損金はない。
　③流動比率は、100％を下回っているが、前年度より10.1ポイント増となった。全国平均や類似団体平均より上回っている。
　④企業債残高対事業規模比率は、平成15年度より供用開始をしたが一般会計から繰入金を入れることにより、全国平均や類似団体平均と比較して大きく下回っている。
　⑤経費回収率は、前年度より1ポイント減となった。全国平均や類似団体平均より下回っている。使用料収入で汚水処理費を賄えておらず一般会計補助金に依存している状況であるため、接続推進を図り使用料収入を増やしたい。
　⑥汚水処理原価は、前年度より3.09円増となった。全国平均や類似団体平均を上回っている。維持管理費の節減や接続率向上により有収水量を増やしたい。
　⑦施設利用率は、前年度より0.98ポイント増となった。全国平均や類似団体平均より上回っており、施設の稼働は適切に維持されている。
　⑧水洗化率は、前年度より0.06ポイント増となった。全国平均と比較して約37ポイント、類似団体平均と比較して約20ポイントと下回っており、水洗化が遅れている状況である。今後は更なる接続推進に努めて水洗化率を上げていく必要がある。</t>
    <rPh sb="520" eb="521">
      <t>ヤク</t>
    </rPh>
    <rPh sb="539" eb="540">
      <t>ヤク</t>
    </rPh>
    <phoneticPr fontId="4"/>
  </si>
  <si>
    <t xml:space="preserve"> 本事業は、平成15年度に供用開始し、現在も整備を進めている。水洗化率については、類似団体と比較して平均を下回っている状況であり、今後は人口減少に伴う接続戸数の減少が見込まれることから、さらなる接続推進を図り、類似団体の水準に近づけていく必要がある。
 一方で、老朽化施設の更新需要が増大する中、専門人材の確保が難しく、技術継承にも課題を抱えている。さらに、職員給与費の上昇に加え、物価やエネルギー価格の高騰により費用が増加しており、費用負担は拡大傾向にある。
 こうした状況を踏まえ、公営企業化により経営状況を的確に把握できるようになったことから、使用料の収納率向上および経費削減に努めるとともに、一般会計からの財政支援の抑制を図る。また、ストックマネジメント計画および令和6年3月に策定した経営戦略に基づき、計画的な更新・整備を推進し、安定した事業運営と経営基盤の強化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</si>
</sst>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100</c:v>
                </c:pt>
                <c:pt idx="1">
                  <c:v>0</c:v>
                </c:pt>
                <c:pt idx="2">
                  <c:v>0</c:v>
                </c:pt>
                <c:pt idx="3" formatCode="#,##0.00;&quot;△&quot;#,##0.00;&quot;-&quot;">
                  <c:v>0.03</c:v>
                </c:pt>
                <c:pt idx="4" formatCode="#,##0.00;&quot;△&quot;#,##0.00;&quot;-&quot;">
                  <c:v>0.67</c:v>
                </c:pt>
              </c:numCache>
            </c:numRef>
          </c:val>
          <c:extLst>
            <c:ext xmlns:c16="http://schemas.microsoft.com/office/drawing/2014/chart" uri="{C3380CC4-5D6E-409C-BE32-E72D297353CC}">
              <c16:uniqueId val="{00000000-B27D-4107-A764-CEF93CD0DE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B27D-4107-A764-CEF93CD0DE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63.48</c:v>
                </c:pt>
                <c:pt idx="1">
                  <c:v>63.48</c:v>
                </c:pt>
                <c:pt idx="2">
                  <c:v>63.48</c:v>
                </c:pt>
                <c:pt idx="3">
                  <c:v>67.510000000000005</c:v>
                </c:pt>
                <c:pt idx="4">
                  <c:v>68.489999999999995</c:v>
                </c:pt>
              </c:numCache>
            </c:numRef>
          </c:val>
          <c:extLst>
            <c:ext xmlns:c16="http://schemas.microsoft.com/office/drawing/2014/chart" uri="{C3380CC4-5D6E-409C-BE32-E72D297353CC}">
              <c16:uniqueId val="{00000000-DF12-48A5-9A8C-795E47760AC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DF12-48A5-9A8C-795E47760AC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55.94</c:v>
                </c:pt>
                <c:pt idx="1">
                  <c:v>56.59</c:v>
                </c:pt>
                <c:pt idx="2">
                  <c:v>57.83</c:v>
                </c:pt>
                <c:pt idx="3">
                  <c:v>58.8</c:v>
                </c:pt>
                <c:pt idx="4">
                  <c:v>58.86</c:v>
                </c:pt>
              </c:numCache>
            </c:numRef>
          </c:val>
          <c:extLst>
            <c:ext xmlns:c16="http://schemas.microsoft.com/office/drawing/2014/chart" uri="{C3380CC4-5D6E-409C-BE32-E72D297353CC}">
              <c16:uniqueId val="{00000000-C66C-46EC-B91C-3BA32A42B3C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C66C-46EC-B91C-3BA32A42B3C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107.25</c:v>
                </c:pt>
                <c:pt idx="1">
                  <c:v>101.75</c:v>
                </c:pt>
                <c:pt idx="2">
                  <c:v>104.8</c:v>
                </c:pt>
                <c:pt idx="3">
                  <c:v>107.39</c:v>
                </c:pt>
                <c:pt idx="4">
                  <c:v>105.8</c:v>
                </c:pt>
              </c:numCache>
            </c:numRef>
          </c:val>
          <c:extLst>
            <c:ext xmlns:c16="http://schemas.microsoft.com/office/drawing/2014/chart" uri="{C3380CC4-5D6E-409C-BE32-E72D297353CC}">
              <c16:uniqueId val="{00000000-AFEE-45AE-88A9-8AE3CD253CD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AFEE-45AE-88A9-8AE3CD253CD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3.71</c:v>
                </c:pt>
                <c:pt idx="1">
                  <c:v>6.82</c:v>
                </c:pt>
                <c:pt idx="2">
                  <c:v>10.16</c:v>
                </c:pt>
                <c:pt idx="3">
                  <c:v>12.46</c:v>
                </c:pt>
                <c:pt idx="4">
                  <c:v>14.97</c:v>
                </c:pt>
              </c:numCache>
            </c:numRef>
          </c:val>
          <c:extLst>
            <c:ext xmlns:c16="http://schemas.microsoft.com/office/drawing/2014/chart" uri="{C3380CC4-5D6E-409C-BE32-E72D297353CC}">
              <c16:uniqueId val="{00000000-B6F4-44BD-8D5E-E0990F21C9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B6F4-44BD-8D5E-E0990F21C9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9F-46F2-8767-CB7174C1488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BC9F-46F2-8767-CB7174C1488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CE-4976-A3BF-120A15AA71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49CE-4976-A3BF-120A15AA71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44.49</c:v>
                </c:pt>
                <c:pt idx="1">
                  <c:v>63.34</c:v>
                </c:pt>
                <c:pt idx="2">
                  <c:v>82.85</c:v>
                </c:pt>
                <c:pt idx="3">
                  <c:v>86.8</c:v>
                </c:pt>
                <c:pt idx="4">
                  <c:v>96.9</c:v>
                </c:pt>
              </c:numCache>
            </c:numRef>
          </c:val>
          <c:extLst>
            <c:ext xmlns:c16="http://schemas.microsoft.com/office/drawing/2014/chart" uri="{C3380CC4-5D6E-409C-BE32-E72D297353CC}">
              <c16:uniqueId val="{00000000-5D74-4B0B-B6A9-4A153EEE93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5D74-4B0B-B6A9-4A153EEE93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E4-4138-A8E4-59E83F4B36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C0E4-4138-A8E4-59E83F4B36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93.65</c:v>
                </c:pt>
                <c:pt idx="1">
                  <c:v>79.09</c:v>
                </c:pt>
                <c:pt idx="2">
                  <c:v>81.099999999999994</c:v>
                </c:pt>
                <c:pt idx="3">
                  <c:v>72.959999999999994</c:v>
                </c:pt>
                <c:pt idx="4">
                  <c:v>71.959999999999994</c:v>
                </c:pt>
              </c:numCache>
            </c:numRef>
          </c:val>
          <c:extLst>
            <c:ext xmlns:c16="http://schemas.microsoft.com/office/drawing/2014/chart" uri="{C3380CC4-5D6E-409C-BE32-E72D297353CC}">
              <c16:uniqueId val="{00000000-2040-47B0-8232-202CFE3C0B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2040-47B0-8232-202CFE3C0B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162.96</c:v>
                </c:pt>
                <c:pt idx="1">
                  <c:v>196.66</c:v>
                </c:pt>
                <c:pt idx="2">
                  <c:v>194.11</c:v>
                </c:pt>
                <c:pt idx="3">
                  <c:v>215.24</c:v>
                </c:pt>
                <c:pt idx="4">
                  <c:v>218.33</c:v>
                </c:pt>
              </c:numCache>
            </c:numRef>
          </c:val>
          <c:extLst>
            <c:ext xmlns:c16="http://schemas.microsoft.com/office/drawing/2014/chart" uri="{C3380CC4-5D6E-409C-BE32-E72D297353CC}">
              <c16:uniqueId val="{00000000-E3E0-4945-9AD8-F97D443F62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E3E0-4945-9AD8-F97D443F62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鹿児島県　薩摩川内市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90536</v>
      </c>
      <c r="AM8" s="44"/>
      <c r="AN8" s="44"/>
      <c r="AO8" s="44"/>
      <c r="AP8" s="44"/>
      <c r="AQ8" s="44"/>
      <c r="AR8" s="44"/>
      <c r="AS8" s="44"/>
      <c r="AT8" s="45">
        <f>データ!T6</f>
        <v>682.92</v>
      </c>
      <c r="AU8" s="45"/>
      <c r="AV8" s="45"/>
      <c r="AW8" s="45"/>
      <c r="AX8" s="45"/>
      <c r="AY8" s="45"/>
      <c r="AZ8" s="45"/>
      <c r="BA8" s="45"/>
      <c r="BB8" s="45">
        <f>データ!U6</f>
        <v>132.57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54.74</v>
      </c>
      <c r="J10" s="45"/>
      <c r="K10" s="45"/>
      <c r="L10" s="45"/>
      <c r="M10" s="45"/>
      <c r="N10" s="45"/>
      <c r="O10" s="45"/>
      <c r="P10" s="45">
        <f>データ!P6</f>
        <v>10.82</v>
      </c>
      <c r="Q10" s="45"/>
      <c r="R10" s="45"/>
      <c r="S10" s="45"/>
      <c r="T10" s="45"/>
      <c r="U10" s="45"/>
      <c r="V10" s="45"/>
      <c r="W10" s="45">
        <f>データ!Q6</f>
        <v>95.54</v>
      </c>
      <c r="X10" s="45"/>
      <c r="Y10" s="45"/>
      <c r="Z10" s="45"/>
      <c r="AA10" s="45"/>
      <c r="AB10" s="45"/>
      <c r="AC10" s="45"/>
      <c r="AD10" s="44">
        <f>データ!R6</f>
        <v>3130</v>
      </c>
      <c r="AE10" s="44"/>
      <c r="AF10" s="44"/>
      <c r="AG10" s="44"/>
      <c r="AH10" s="44"/>
      <c r="AI10" s="44"/>
      <c r="AJ10" s="44"/>
      <c r="AK10" s="2"/>
      <c r="AL10" s="44">
        <f>データ!V6</f>
        <v>9713</v>
      </c>
      <c r="AM10" s="44"/>
      <c r="AN10" s="44"/>
      <c r="AO10" s="44"/>
      <c r="AP10" s="44"/>
      <c r="AQ10" s="44"/>
      <c r="AR10" s="44"/>
      <c r="AS10" s="44"/>
      <c r="AT10" s="45">
        <f>データ!W6</f>
        <v>2.94</v>
      </c>
      <c r="AU10" s="45"/>
      <c r="AV10" s="45"/>
      <c r="AW10" s="45"/>
      <c r="AX10" s="45"/>
      <c r="AY10" s="45"/>
      <c r="AZ10" s="45"/>
      <c r="BA10" s="45"/>
      <c r="BB10" s="45">
        <f>データ!X6</f>
        <v>3303.74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aKmeUEdrLcYfyfmXrFcm1M6ONOq0T0UHfZ8fwHPq0ZdjPipkMbKXTeU7FNPTmULMNQUlHM3Q0fB+yF5CpBNfA==" saltValue="1fntE2LSI5zKgrrIQ4WF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462152</v>
      </c>
      <c r="D6" s="19">
        <f t="shared" si="3"/>
        <v>46</v>
      </c>
      <c r="E6" s="19">
        <f t="shared" si="3"/>
        <v>17</v>
      </c>
      <c r="F6" s="19">
        <f t="shared" si="3"/>
        <v>1</v>
      </c>
      <c r="G6" s="19">
        <f t="shared" si="3"/>
        <v>0</v>
      </c>
      <c r="H6" s="19" t="str">
        <f t="shared" si="3"/>
        <v>鹿児島県　薩摩川内市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54.74</v>
      </c>
      <c r="P6" s="20">
        <f t="shared" si="3"/>
        <v>10.82</v>
      </c>
      <c r="Q6" s="20">
        <f t="shared" si="3"/>
        <v>95.54</v>
      </c>
      <c r="R6" s="20">
        <f t="shared" si="3"/>
        <v>3130</v>
      </c>
      <c r="S6" s="20">
        <f t="shared" si="3"/>
        <v>90536</v>
      </c>
      <c r="T6" s="20">
        <f t="shared" si="3"/>
        <v>682.92</v>
      </c>
      <c r="U6" s="20">
        <f t="shared" si="3"/>
        <v>132.57</v>
      </c>
      <c r="V6" s="20">
        <f t="shared" si="3"/>
        <v>9713</v>
      </c>
      <c r="W6" s="20">
        <f t="shared" si="3"/>
        <v>2.94</v>
      </c>
      <c r="X6" s="20">
        <f t="shared" si="3"/>
        <v>3303.74</v>
      </c>
      <c r="Y6" s="21">
        <f>IF(Y7="",NA(),Y7)</f>
        <v>107.25</v>
      </c>
      <c r="Z6" s="21">
        <f t="shared" ref="Z6:AH6" si="4">IF(Z7="",NA(),Z7)</f>
        <v>101.75</v>
      </c>
      <c r="AA6" s="21">
        <f t="shared" si="4"/>
        <v>104.8</v>
      </c>
      <c r="AB6" s="21">
        <f t="shared" si="4"/>
        <v>107.39</v>
      </c>
      <c r="AC6" s="21">
        <f t="shared" si="4"/>
        <v>105.8</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44.49</v>
      </c>
      <c r="AV6" s="21">
        <f t="shared" ref="AV6:BD6" si="6">IF(AV7="",NA(),AV7)</f>
        <v>63.34</v>
      </c>
      <c r="AW6" s="21">
        <f t="shared" si="6"/>
        <v>82.85</v>
      </c>
      <c r="AX6" s="21">
        <f t="shared" si="6"/>
        <v>86.8</v>
      </c>
      <c r="AY6" s="21">
        <f t="shared" si="6"/>
        <v>96.9</v>
      </c>
      <c r="AZ6" s="21">
        <f t="shared" si="6"/>
        <v>40.67</v>
      </c>
      <c r="BA6" s="21">
        <f t="shared" si="6"/>
        <v>47.7</v>
      </c>
      <c r="BB6" s="21">
        <f t="shared" si="6"/>
        <v>50.59</v>
      </c>
      <c r="BC6" s="21">
        <f t="shared" si="6"/>
        <v>62.37</v>
      </c>
      <c r="BD6" s="21">
        <f t="shared" si="6"/>
        <v>63.88</v>
      </c>
      <c r="BE6" s="20" t="str">
        <f>IF(BE7="","",IF(BE7="-","【-】","【"&amp;SUBSTITUTE(TEXT(BE7,"#,##0.00"),"-","△")&amp;"】"))</f>
        <v>【82.75】</v>
      </c>
      <c r="BF6" s="20">
        <f>IF(BF7="",NA(),BF7)</f>
        <v>0</v>
      </c>
      <c r="BG6" s="20">
        <f t="shared" ref="BG6:BO6" si="7">IF(BG7="",NA(),BG7)</f>
        <v>0</v>
      </c>
      <c r="BH6" s="20">
        <f t="shared" si="7"/>
        <v>0</v>
      </c>
      <c r="BI6" s="20">
        <f t="shared" si="7"/>
        <v>0</v>
      </c>
      <c r="BJ6" s="20">
        <f t="shared" si="7"/>
        <v>0</v>
      </c>
      <c r="BK6" s="21">
        <f t="shared" si="7"/>
        <v>1050.51</v>
      </c>
      <c r="BL6" s="21">
        <f t="shared" si="7"/>
        <v>1102.01</v>
      </c>
      <c r="BM6" s="21">
        <f t="shared" si="7"/>
        <v>987.36</v>
      </c>
      <c r="BN6" s="21">
        <f t="shared" si="7"/>
        <v>1042.77</v>
      </c>
      <c r="BO6" s="21">
        <f t="shared" si="7"/>
        <v>943.46</v>
      </c>
      <c r="BP6" s="20" t="str">
        <f>IF(BP7="","",IF(BP7="-","【-】","【"&amp;SUBSTITUTE(TEXT(BP7,"#,##0.00"),"-","△")&amp;"】"))</f>
        <v>【602.56】</v>
      </c>
      <c r="BQ6" s="21">
        <f>IF(BQ7="",NA(),BQ7)</f>
        <v>93.65</v>
      </c>
      <c r="BR6" s="21">
        <f t="shared" ref="BR6:BZ6" si="8">IF(BR7="",NA(),BR7)</f>
        <v>79.09</v>
      </c>
      <c r="BS6" s="21">
        <f t="shared" si="8"/>
        <v>81.099999999999994</v>
      </c>
      <c r="BT6" s="21">
        <f t="shared" si="8"/>
        <v>72.959999999999994</v>
      </c>
      <c r="BU6" s="21">
        <f t="shared" si="8"/>
        <v>71.959999999999994</v>
      </c>
      <c r="BV6" s="21">
        <f t="shared" si="8"/>
        <v>82.65</v>
      </c>
      <c r="BW6" s="21">
        <f t="shared" si="8"/>
        <v>82.55</v>
      </c>
      <c r="BX6" s="21">
        <f t="shared" si="8"/>
        <v>83.55</v>
      </c>
      <c r="BY6" s="21">
        <f t="shared" si="8"/>
        <v>84.48</v>
      </c>
      <c r="BZ6" s="21">
        <f t="shared" si="8"/>
        <v>79.22</v>
      </c>
      <c r="CA6" s="20" t="str">
        <f>IF(CA7="","",IF(CA7="-","【-】","【"&amp;SUBSTITUTE(TEXT(CA7,"#,##0.00"),"-","△")&amp;"】"))</f>
        <v>【97.94】</v>
      </c>
      <c r="CB6" s="21">
        <f>IF(CB7="",NA(),CB7)</f>
        <v>162.96</v>
      </c>
      <c r="CC6" s="21">
        <f t="shared" ref="CC6:CK6" si="9">IF(CC7="",NA(),CC7)</f>
        <v>196.66</v>
      </c>
      <c r="CD6" s="21">
        <f t="shared" si="9"/>
        <v>194.11</v>
      </c>
      <c r="CE6" s="21">
        <f t="shared" si="9"/>
        <v>215.24</v>
      </c>
      <c r="CF6" s="21">
        <f t="shared" si="9"/>
        <v>218.33</v>
      </c>
      <c r="CG6" s="21">
        <f t="shared" si="9"/>
        <v>186.3</v>
      </c>
      <c r="CH6" s="21">
        <f t="shared" si="9"/>
        <v>188.38</v>
      </c>
      <c r="CI6" s="21">
        <f t="shared" si="9"/>
        <v>185.98</v>
      </c>
      <c r="CJ6" s="21">
        <f t="shared" si="9"/>
        <v>187.11</v>
      </c>
      <c r="CK6" s="21">
        <f t="shared" si="9"/>
        <v>202.47</v>
      </c>
      <c r="CL6" s="20" t="str">
        <f>IF(CL7="","",IF(CL7="-","【-】","【"&amp;SUBSTITUTE(TEXT(CL7,"#,##0.00"),"-","△")&amp;"】"))</f>
        <v>【140.98】</v>
      </c>
      <c r="CM6" s="21">
        <f>IF(CM7="",NA(),CM7)</f>
        <v>63.48</v>
      </c>
      <c r="CN6" s="21">
        <f t="shared" ref="CN6:CV6" si="10">IF(CN7="",NA(),CN7)</f>
        <v>63.48</v>
      </c>
      <c r="CO6" s="21">
        <f t="shared" si="10"/>
        <v>63.48</v>
      </c>
      <c r="CP6" s="21">
        <f t="shared" si="10"/>
        <v>67.510000000000005</v>
      </c>
      <c r="CQ6" s="21">
        <f t="shared" si="10"/>
        <v>68.489999999999995</v>
      </c>
      <c r="CR6" s="21">
        <f t="shared" si="10"/>
        <v>50.53</v>
      </c>
      <c r="CS6" s="21">
        <f t="shared" si="10"/>
        <v>51.42</v>
      </c>
      <c r="CT6" s="21">
        <f t="shared" si="10"/>
        <v>48.95</v>
      </c>
      <c r="CU6" s="21">
        <f t="shared" si="10"/>
        <v>49.28</v>
      </c>
      <c r="CV6" s="21">
        <f t="shared" si="10"/>
        <v>50.62</v>
      </c>
      <c r="CW6" s="20" t="str">
        <f>IF(CW7="","",IF(CW7="-","【-】","【"&amp;SUBSTITUTE(TEXT(CW7,"#,##0.00"),"-","△")&amp;"】"))</f>
        <v>【60.13】</v>
      </c>
      <c r="CX6" s="21">
        <f>IF(CX7="",NA(),CX7)</f>
        <v>55.94</v>
      </c>
      <c r="CY6" s="21">
        <f t="shared" ref="CY6:DG6" si="11">IF(CY7="",NA(),CY7)</f>
        <v>56.59</v>
      </c>
      <c r="CZ6" s="21">
        <f t="shared" si="11"/>
        <v>57.83</v>
      </c>
      <c r="DA6" s="21">
        <f t="shared" si="11"/>
        <v>58.8</v>
      </c>
      <c r="DB6" s="21">
        <f t="shared" si="11"/>
        <v>58.86</v>
      </c>
      <c r="DC6" s="21">
        <f t="shared" si="11"/>
        <v>82.08</v>
      </c>
      <c r="DD6" s="21">
        <f t="shared" si="11"/>
        <v>81.34</v>
      </c>
      <c r="DE6" s="21">
        <f t="shared" si="11"/>
        <v>81.14</v>
      </c>
      <c r="DF6" s="21">
        <f t="shared" si="11"/>
        <v>79.7</v>
      </c>
      <c r="DG6" s="21">
        <f t="shared" si="11"/>
        <v>79</v>
      </c>
      <c r="DH6" s="20" t="str">
        <f>IF(DH7="","",IF(DH7="-","【-】","【"&amp;SUBSTITUTE(TEXT(DH7,"#,##0.00"),"-","△")&amp;"】"))</f>
        <v>【96.00】</v>
      </c>
      <c r="DI6" s="21">
        <f>IF(DI7="",NA(),DI7)</f>
        <v>3.71</v>
      </c>
      <c r="DJ6" s="21">
        <f t="shared" ref="DJ6:DR6" si="12">IF(DJ7="",NA(),DJ7)</f>
        <v>6.82</v>
      </c>
      <c r="DK6" s="21">
        <f t="shared" si="12"/>
        <v>10.16</v>
      </c>
      <c r="DL6" s="21">
        <f t="shared" si="12"/>
        <v>12.46</v>
      </c>
      <c r="DM6" s="21">
        <f t="shared" si="12"/>
        <v>14.97</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1">
        <f>IF(EE7="",NA(),EE7)</f>
        <v>100</v>
      </c>
      <c r="EF6" s="20">
        <f t="shared" ref="EF6:EN6" si="14">IF(EF7="",NA(),EF7)</f>
        <v>0</v>
      </c>
      <c r="EG6" s="20">
        <f t="shared" si="14"/>
        <v>0</v>
      </c>
      <c r="EH6" s="21">
        <f t="shared" si="14"/>
        <v>0.03</v>
      </c>
      <c r="EI6" s="21">
        <f t="shared" si="14"/>
        <v>0.67</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2">
      <c r="A7" s="14"/>
      <c r="B7" s="23">
        <v>2024</v>
      </c>
      <c r="C7" s="23">
        <v>462152</v>
      </c>
      <c r="D7" s="23">
        <v>46</v>
      </c>
      <c r="E7" s="23">
        <v>17</v>
      </c>
      <c r="F7" s="23">
        <v>1</v>
      </c>
      <c r="G7" s="23">
        <v>0</v>
      </c>
      <c r="H7" s="23" t="s">
        <v>96</v>
      </c>
      <c r="I7" s="23" t="s">
        <v>97</v>
      </c>
      <c r="J7" s="23" t="s">
        <v>98</v>
      </c>
      <c r="K7" s="23" t="s">
        <v>99</v>
      </c>
      <c r="L7" s="23" t="s">
        <v>100</v>
      </c>
      <c r="M7" s="23" t="s">
        <v>101</v>
      </c>
      <c r="N7" s="24" t="s">
        <v>102</v>
      </c>
      <c r="O7" s="24">
        <v>54.74</v>
      </c>
      <c r="P7" s="24">
        <v>10.82</v>
      </c>
      <c r="Q7" s="24">
        <v>95.54</v>
      </c>
      <c r="R7" s="24">
        <v>3130</v>
      </c>
      <c r="S7" s="24">
        <v>90536</v>
      </c>
      <c r="T7" s="24">
        <v>682.92</v>
      </c>
      <c r="U7" s="24">
        <v>132.57</v>
      </c>
      <c r="V7" s="24">
        <v>9713</v>
      </c>
      <c r="W7" s="24">
        <v>2.94</v>
      </c>
      <c r="X7" s="24">
        <v>3303.74</v>
      </c>
      <c r="Y7" s="24">
        <v>107.25</v>
      </c>
      <c r="Z7" s="24">
        <v>101.75</v>
      </c>
      <c r="AA7" s="24">
        <v>104.8</v>
      </c>
      <c r="AB7" s="24">
        <v>107.39</v>
      </c>
      <c r="AC7" s="24">
        <v>105.8</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44.49</v>
      </c>
      <c r="AV7" s="24">
        <v>63.34</v>
      </c>
      <c r="AW7" s="24">
        <v>82.85</v>
      </c>
      <c r="AX7" s="24">
        <v>86.8</v>
      </c>
      <c r="AY7" s="24">
        <v>96.9</v>
      </c>
      <c r="AZ7" s="24">
        <v>40.67</v>
      </c>
      <c r="BA7" s="24">
        <v>47.7</v>
      </c>
      <c r="BB7" s="24">
        <v>50.59</v>
      </c>
      <c r="BC7" s="24">
        <v>62.37</v>
      </c>
      <c r="BD7" s="24">
        <v>63.88</v>
      </c>
      <c r="BE7" s="24">
        <v>82.75</v>
      </c>
      <c r="BF7" s="24">
        <v>0</v>
      </c>
      <c r="BG7" s="24">
        <v>0</v>
      </c>
      <c r="BH7" s="24">
        <v>0</v>
      </c>
      <c r="BI7" s="24">
        <v>0</v>
      </c>
      <c r="BJ7" s="24">
        <v>0</v>
      </c>
      <c r="BK7" s="24">
        <v>1050.51</v>
      </c>
      <c r="BL7" s="24">
        <v>1102.01</v>
      </c>
      <c r="BM7" s="24">
        <v>987.36</v>
      </c>
      <c r="BN7" s="24">
        <v>1042.77</v>
      </c>
      <c r="BO7" s="24">
        <v>943.46</v>
      </c>
      <c r="BP7" s="24">
        <v>602.55999999999995</v>
      </c>
      <c r="BQ7" s="24">
        <v>93.65</v>
      </c>
      <c r="BR7" s="24">
        <v>79.09</v>
      </c>
      <c r="BS7" s="24">
        <v>81.099999999999994</v>
      </c>
      <c r="BT7" s="24">
        <v>72.959999999999994</v>
      </c>
      <c r="BU7" s="24">
        <v>71.959999999999994</v>
      </c>
      <c r="BV7" s="24">
        <v>82.65</v>
      </c>
      <c r="BW7" s="24">
        <v>82.55</v>
      </c>
      <c r="BX7" s="24">
        <v>83.55</v>
      </c>
      <c r="BY7" s="24">
        <v>84.48</v>
      </c>
      <c r="BZ7" s="24">
        <v>79.22</v>
      </c>
      <c r="CA7" s="24">
        <v>97.94</v>
      </c>
      <c r="CB7" s="24">
        <v>162.96</v>
      </c>
      <c r="CC7" s="24">
        <v>196.66</v>
      </c>
      <c r="CD7" s="24">
        <v>194.11</v>
      </c>
      <c r="CE7" s="24">
        <v>215.24</v>
      </c>
      <c r="CF7" s="24">
        <v>218.33</v>
      </c>
      <c r="CG7" s="24">
        <v>186.3</v>
      </c>
      <c r="CH7" s="24">
        <v>188.38</v>
      </c>
      <c r="CI7" s="24">
        <v>185.98</v>
      </c>
      <c r="CJ7" s="24">
        <v>187.11</v>
      </c>
      <c r="CK7" s="24">
        <v>202.47</v>
      </c>
      <c r="CL7" s="24">
        <v>140.97999999999999</v>
      </c>
      <c r="CM7" s="24">
        <v>63.48</v>
      </c>
      <c r="CN7" s="24">
        <v>63.48</v>
      </c>
      <c r="CO7" s="24">
        <v>63.48</v>
      </c>
      <c r="CP7" s="24">
        <v>67.510000000000005</v>
      </c>
      <c r="CQ7" s="24">
        <v>68.489999999999995</v>
      </c>
      <c r="CR7" s="24">
        <v>50.53</v>
      </c>
      <c r="CS7" s="24">
        <v>51.42</v>
      </c>
      <c r="CT7" s="24">
        <v>48.95</v>
      </c>
      <c r="CU7" s="24">
        <v>49.28</v>
      </c>
      <c r="CV7" s="24">
        <v>50.62</v>
      </c>
      <c r="CW7" s="24">
        <v>60.13</v>
      </c>
      <c r="CX7" s="24">
        <v>55.94</v>
      </c>
      <c r="CY7" s="24">
        <v>56.59</v>
      </c>
      <c r="CZ7" s="24">
        <v>57.83</v>
      </c>
      <c r="DA7" s="24">
        <v>58.8</v>
      </c>
      <c r="DB7" s="24">
        <v>58.86</v>
      </c>
      <c r="DC7" s="24">
        <v>82.08</v>
      </c>
      <c r="DD7" s="24">
        <v>81.34</v>
      </c>
      <c r="DE7" s="24">
        <v>81.14</v>
      </c>
      <c r="DF7" s="24">
        <v>79.7</v>
      </c>
      <c r="DG7" s="24">
        <v>79</v>
      </c>
      <c r="DH7" s="24">
        <v>96</v>
      </c>
      <c r="DI7" s="24">
        <v>3.71</v>
      </c>
      <c r="DJ7" s="24">
        <v>6.82</v>
      </c>
      <c r="DK7" s="24">
        <v>10.16</v>
      </c>
      <c r="DL7" s="24">
        <v>12.46</v>
      </c>
      <c r="DM7" s="24">
        <v>14.97</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100</v>
      </c>
      <c r="EF7" s="24">
        <v>0</v>
      </c>
      <c r="EG7" s="24">
        <v>0</v>
      </c>
      <c r="EH7" s="24">
        <v>0.03</v>
      </c>
      <c r="EI7" s="24">
        <v>0.67</v>
      </c>
      <c r="EJ7" s="24">
        <v>1.65</v>
      </c>
      <c r="EK7" s="24">
        <v>0.14000000000000001</v>
      </c>
      <c r="EL7" s="24">
        <v>0.08</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2026-01-21T06:41:46Z</cp:lastPrinted>
  <dcterms:created xsi:type="dcterms:W3CDTF">2025-12-23T06:06:37Z</dcterms:created>
  <dcterms:modified xsi:type="dcterms:W3CDTF">2026-03-04T02:13:49Z</dcterms:modified>
  <cp:category/>
</cp:coreProperties>
</file>