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9 薩摩川内市\"/>
    </mc:Choice>
  </mc:AlternateContent>
  <xr:revisionPtr revIDLastSave="0" documentId="13_ncr:1_{FF13A9CA-A08B-4514-A82B-002755D101E0}" xr6:coauthVersionLast="47" xr6:coauthVersionMax="47" xr10:uidLastSave="{00000000-0000-0000-0000-000000000000}"/>
  <workbookProtection workbookAlgorithmName="SHA-512" workbookHashValue="Z1gqxFk14UCUVQysTqDF1bDI7LfVlucw5e4WjwdNFTLoK/zkwqOoOxd8sePbW58KyHvyr3U/GTL4DmXpnv5eRw==" workbookSaltValue="f5EI4sjRQ4dwyih5I7omD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H85" i="4"/>
  <c r="E85" i="4"/>
  <c r="AT10" i="4"/>
  <c r="AL10" i="4"/>
  <c r="W10" i="4"/>
  <c r="P10" i="4"/>
  <c r="BB8" i="4"/>
  <c r="AT8" i="4"/>
  <c r="AL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<sst xmlns="http://schemas.openxmlformats.org/spreadsheetml/2006/main" count="228" uniqueCount="113">
  <si>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</si>
  <si>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</si>
  <si>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</si>
  <si>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</si>
  <si>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</si>
  <si>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</si>
  <si>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</si>
  <si>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</si>
  <si>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</si>
  <si>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</si>
  <si>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</si>
  <si>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</si>
  <si>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</si>
  <si>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</si>
  <si>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</si>
  <si>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</si>
  <si>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</si>
  <si>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</si>
  <si>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</si>
  <si>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</si>
  <si>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</si>
  <si>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</si>
  <si>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</si>
  <si>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</si>
  <si>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</si>
  <si>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</si>
  <si>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</si>
  <si>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</si>
  <si>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</si>
  <si>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</si>
  <si>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</si>
  <si>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</si>
  <si>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</si>
  <si>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</si>
  <si>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</si>
  <si>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</si>
  <si>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</si>
  <si>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</si>
  <si>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</si>
  <si>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</si>
  <si>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</si>
  <si>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</si>
  <si>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</si>
  <si>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</si>
  <si>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</si>
  <si>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</si>
  <si>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</si>
  <si>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</si>
  <si>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</si>
  <si>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</si>
  <si>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</si>
  <si>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</si>
  <si>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</si>
  <si>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</si>
  <si>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</si>
  <si>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</si>
  <si>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</si>
  <si>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</si>
  <si>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</si>
  <si>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</si>
  <si>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</si>
  <si>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</si>
  <si>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</si>
  <si>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</si>
  <si>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</si>
  <si>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</si>
  <si>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</si>
  <si>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</si>
  <si>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</si>
  <si>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</si>
  <si>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</si>
  <si>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</si>
  <si>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</si>
  <si>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</si>
  <si>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</si>
  <si>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</si>
  <si>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</si>
  <si>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</si>
  <si>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</si>
  <si>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</si>
  <si>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</si>
  <si>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</si>
  <si>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</si>
  <si>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</si>
  <si>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</si>
  <si>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</si>
  <si>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</si>
  <si>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</si>
  <si>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</si>
  <si>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</si>
  <si>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</si>
  <si>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</si>
  <si>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</si>
  <si>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</si>
  <si>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</si>
  <si>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</si>
  <si>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</si>
  <si>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</si>
  <si>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</si>
  <si>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</si>
  <si>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</si>
  <si>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</si>
  <si>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</si>
  <si>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</si>
  <si>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</si>
  <si>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</si>
  <si>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</si>
  <si>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</si>
  <si>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</si>
  <si>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</si>
  <si>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有形固定資産減価償却率は、前年度より3.02ポイント増となったが、類似団体平均より大きく下回っている。これは、公営企業会計に移行した際、固定資産評価額を経過年数分減じて評価し直したうえで減価償却をしたことが要因である。
 ②管路経年化率は、前年度より2.02ポイント増となった。今後も、法定耐用年数を超えた老朽管の割合が増加していく見込みであることから、引き続き老朽管更新事業に取り組んでいく必要がある。
 ③管路更新率は、前年度より0.97ポイント増となった。今後も更新需要の増大が見込まれることから、簡易水道等施設整備費国庫補助金等を活用し、管路更新に取り組んでいく必要がある。 </t>
    <rPh sb="214" eb="217">
      <t>ゼンネンド</t>
    </rPh>
    <rPh sb="227" eb="228">
      <t>ゾウ</t>
    </rPh>
    <phoneticPr fontId="4"/>
  </si>
  <si>
    <t xml:space="preserve"> ①経常収支比率は、前年度より4.75ポイント増となったが、依然として一般会計からの補助金に依存し、経常利益を確保している。
 ②累積欠損金はない。
 ③流動比率は年々増加してきており、類似団体平均を上回り、経営改善されつつある。
 ④企業債残高対給水収益比率は、前年度より78.13ポイント増となったが、一般会計から繰入金を入れていることで、全国平均や類似団体平均と比較して下回っている。
 ⑤料金回収率は、前年度より0.43ポイント増となったが、類似団体平均より下回っており、給水収益では給水に係る費用を賄えておらず一般会計補助金に依存している状況である。
 ⑥給水原価は、類似団体平均よりかなり高く、島しょ部である立地条件から水道施設が点在し維持管理コストが高いことが要因である。
 ⑦施設利用率は、類似団体平均より上回っており、余裕を有しつつ効率的に施設を利用している。
 ⑧有収率は、類似団体平均より上回っているが、今後も適切な維持管理による漏水の縮減等により、有収率向上に取り組んでいく必要がある。</t>
    <rPh sb="23" eb="24">
      <t>ゾウ</t>
    </rPh>
    <rPh sb="100" eb="101">
      <t>ウエ</t>
    </rPh>
    <rPh sb="146" eb="147">
      <t>ゾウ</t>
    </rPh>
    <phoneticPr fontId="4"/>
  </si>
  <si>
    <t>　本市簡易水道事業は、平成28年度から給水区域が、島しょ部の甑島地域となり給水人口が少なく、給水収益だけでは費用を賄えず、一般会計からの財政支援に大きく依存している状況である。近年は急速な人口減少によりサービス需要が縮小し、経営環境は一段と厳しくなっている。
　また、老朽化施設の更新需要が増大する中で、専門人材の確保が難しく、技術継承にも課題を抱えている。加えて、職員給与費の上昇や物価・エネルギー価格の高騰により営業費用が増加し、費用負担は拡大傾向にある。
　こうした状況を踏まえ、令和2年度の公営企業会計移行により把握可能となった経営情報を活用しつつ、水道料金収納率向上や経費削減に取り組むとともに、一般会計からの財政支援の抑制に努めるとともに、令和4年7月に策定した経営戦略に基づく施設・設備及び管路の計画的な更新及び整備を行い、安全で安心な水を安定的に供給するため、計画的な事業運営と安定経営に取り組んでいく。</t>
    <rPh sb="279" eb="281">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</si>
</sst>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
      <sz val="10.5"/>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1.21</c:v>
                </c:pt>
                <c:pt idx="1">
                  <c:v>1.01</c:v>
                </c:pt>
                <c:pt idx="2">
                  <c:v>1.02</c:v>
                </c:pt>
                <c:pt idx="3">
                  <c:v>1.82</c:v>
                </c:pt>
                <c:pt idx="4">
                  <c:v>2.79</c:v>
                </c:pt>
              </c:numCache>
            </c:numRef>
          </c:val>
          <c:extLst>
            <c:ext xmlns:c16="http://schemas.microsoft.com/office/drawing/2014/chart" uri="{C3380CC4-5D6E-409C-BE32-E72D297353CC}">
              <c16:uniqueId val="{00000000-F5ED-41FC-AB9C-F1608917FA8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F5ED-41FC-AB9C-F1608917FA8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79.45</c:v>
                </c:pt>
                <c:pt idx="1">
                  <c:v>77.87</c:v>
                </c:pt>
                <c:pt idx="2">
                  <c:v>70.48</c:v>
                </c:pt>
                <c:pt idx="3">
                  <c:v>67.739999999999995</c:v>
                </c:pt>
                <c:pt idx="4">
                  <c:v>66.22</c:v>
                </c:pt>
              </c:numCache>
            </c:numRef>
          </c:val>
          <c:extLst>
            <c:ext xmlns:c16="http://schemas.microsoft.com/office/drawing/2014/chart" uri="{C3380CC4-5D6E-409C-BE32-E72D297353CC}">
              <c16:uniqueId val="{00000000-4A69-4303-A6C1-D1D51E66B62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4A69-4303-A6C1-D1D51E66B62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81.02</c:v>
                </c:pt>
                <c:pt idx="1">
                  <c:v>82.47</c:v>
                </c:pt>
                <c:pt idx="2">
                  <c:v>85.28</c:v>
                </c:pt>
                <c:pt idx="3">
                  <c:v>84.12</c:v>
                </c:pt>
                <c:pt idx="4">
                  <c:v>83.82</c:v>
                </c:pt>
              </c:numCache>
            </c:numRef>
          </c:val>
          <c:extLst>
            <c:ext xmlns:c16="http://schemas.microsoft.com/office/drawing/2014/chart" uri="{C3380CC4-5D6E-409C-BE32-E72D297353CC}">
              <c16:uniqueId val="{00000000-8C52-4A07-BCC1-1CBDA0473DC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8C52-4A07-BCC1-1CBDA0473DC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113.69</c:v>
                </c:pt>
                <c:pt idx="1">
                  <c:v>114.6</c:v>
                </c:pt>
                <c:pt idx="2">
                  <c:v>111.81</c:v>
                </c:pt>
                <c:pt idx="3">
                  <c:v>110.38</c:v>
                </c:pt>
                <c:pt idx="4">
                  <c:v>115.13</c:v>
                </c:pt>
              </c:numCache>
            </c:numRef>
          </c:val>
          <c:extLst>
            <c:ext xmlns:c16="http://schemas.microsoft.com/office/drawing/2014/chart" uri="{C3380CC4-5D6E-409C-BE32-E72D297353CC}">
              <c16:uniqueId val="{00000000-E41C-45E8-B70D-E133D493131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E41C-45E8-B70D-E133D493131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5.05</c:v>
                </c:pt>
                <c:pt idx="1">
                  <c:v>9.5299999999999994</c:v>
                </c:pt>
                <c:pt idx="2">
                  <c:v>13.54</c:v>
                </c:pt>
                <c:pt idx="3">
                  <c:v>16.87</c:v>
                </c:pt>
                <c:pt idx="4">
                  <c:v>19.89</c:v>
                </c:pt>
              </c:numCache>
            </c:numRef>
          </c:val>
          <c:extLst>
            <c:ext xmlns:c16="http://schemas.microsoft.com/office/drawing/2014/chart" uri="{C3380CC4-5D6E-409C-BE32-E72D297353CC}">
              <c16:uniqueId val="{00000000-7E21-4951-B095-507832EB3C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7E21-4951-B095-507832EB3C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18.329999999999998</c:v>
                </c:pt>
                <c:pt idx="1">
                  <c:v>21.16</c:v>
                </c:pt>
                <c:pt idx="2">
                  <c:v>22.65</c:v>
                </c:pt>
                <c:pt idx="3">
                  <c:v>29.01</c:v>
                </c:pt>
                <c:pt idx="4">
                  <c:v>31.03</c:v>
                </c:pt>
              </c:numCache>
            </c:numRef>
          </c:val>
          <c:extLst>
            <c:ext xmlns:c16="http://schemas.microsoft.com/office/drawing/2014/chart" uri="{C3380CC4-5D6E-409C-BE32-E72D297353CC}">
              <c16:uniqueId val="{00000000-A1F8-4AA8-8F90-BEBAEABB77A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A1F8-4AA8-8F90-BEBAEABB77A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3D-4327-AD3B-97374244A2D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693D-4327-AD3B-97374244A2D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102.25</c:v>
                </c:pt>
                <c:pt idx="1">
                  <c:v>138.11000000000001</c:v>
                </c:pt>
                <c:pt idx="2">
                  <c:v>177.8</c:v>
                </c:pt>
                <c:pt idx="3">
                  <c:v>208.86</c:v>
                </c:pt>
                <c:pt idx="4">
                  <c:v>269.92</c:v>
                </c:pt>
              </c:numCache>
            </c:numRef>
          </c:val>
          <c:extLst>
            <c:ext xmlns:c16="http://schemas.microsoft.com/office/drawing/2014/chart" uri="{C3380CC4-5D6E-409C-BE32-E72D297353CC}">
              <c16:uniqueId val="{00000000-659A-4DD6-9B9D-DCDD917D749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659A-4DD6-9B9D-DCDD917D749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912.53</c:v>
                </c:pt>
                <c:pt idx="1">
                  <c:v>805.36</c:v>
                </c:pt>
                <c:pt idx="2">
                  <c:v>1072.93</c:v>
                </c:pt>
                <c:pt idx="3">
                  <c:v>838.26</c:v>
                </c:pt>
                <c:pt idx="4">
                  <c:v>916.39</c:v>
                </c:pt>
              </c:numCache>
            </c:numRef>
          </c:val>
          <c:extLst>
            <c:ext xmlns:c16="http://schemas.microsoft.com/office/drawing/2014/chart" uri="{C3380CC4-5D6E-409C-BE32-E72D297353CC}">
              <c16:uniqueId val="{00000000-0854-422D-BA5F-1133D09DB7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0854-422D-BA5F-1133D09DB7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41.78</c:v>
                </c:pt>
                <c:pt idx="1">
                  <c:v>49.23</c:v>
                </c:pt>
                <c:pt idx="2">
                  <c:v>34.130000000000003</c:v>
                </c:pt>
                <c:pt idx="3">
                  <c:v>41.4</c:v>
                </c:pt>
                <c:pt idx="4">
                  <c:v>41.83</c:v>
                </c:pt>
              </c:numCache>
            </c:numRef>
          </c:val>
          <c:extLst>
            <c:ext xmlns:c16="http://schemas.microsoft.com/office/drawing/2014/chart" uri="{C3380CC4-5D6E-409C-BE32-E72D297353CC}">
              <c16:uniqueId val="{00000000-652D-42EF-9568-962FB6B8BA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652D-42EF-9568-962FB6B8BA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393.83</c:v>
                </c:pt>
                <c:pt idx="1">
                  <c:v>377.95</c:v>
                </c:pt>
                <c:pt idx="2">
                  <c:v>419.8</c:v>
                </c:pt>
                <c:pt idx="3">
                  <c:v>456.91</c:v>
                </c:pt>
                <c:pt idx="4">
                  <c:v>454.89</c:v>
                </c:pt>
              </c:numCache>
            </c:numRef>
          </c:val>
          <c:extLst>
            <c:ext xmlns:c16="http://schemas.microsoft.com/office/drawing/2014/chart" uri="{C3380CC4-5D6E-409C-BE32-E72D297353CC}">
              <c16:uniqueId val="{00000000-5D12-43AD-9120-5CE6A771C87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5D12-43AD-9120-5CE6A771C87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70" workbookViewId="0"/>
  </sheetViews>
  <sheetFormatPr defaultColWidth="2.6328125" defaultRowHeight="13" x14ac:dyDescent="0.2"/>
  <cols>
    <col min="1" max="1" width="2.6328125" customWidth="1"/>
    <col min="2" max="62" width="3.7265625" customWidth="1"/>
    <col min="64" max="76" width="3.08984375" customWidth="1"/>
    <col min="77" max="77" width="4.6328125" customWidth="1"/>
    <col min="78" max="78" width="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薩摩川内市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簡易水道事業</v>
      </c>
      <c r="Q8" s="71"/>
      <c r="R8" s="71"/>
      <c r="S8" s="71"/>
      <c r="T8" s="71"/>
      <c r="U8" s="71"/>
      <c r="V8" s="71"/>
      <c r="W8" s="71" t="str">
        <f>データ!$L$6</f>
        <v>C3</v>
      </c>
      <c r="X8" s="71"/>
      <c r="Y8" s="71"/>
      <c r="Z8" s="71"/>
      <c r="AA8" s="71"/>
      <c r="AB8" s="71"/>
      <c r="AC8" s="71"/>
      <c r="AD8" s="71" t="str">
        <f>データ!$M$6</f>
        <v>非設置</v>
      </c>
      <c r="AE8" s="71"/>
      <c r="AF8" s="71"/>
      <c r="AG8" s="71"/>
      <c r="AH8" s="71"/>
      <c r="AI8" s="71"/>
      <c r="AJ8" s="71"/>
      <c r="AK8" s="2"/>
      <c r="AL8" s="62">
        <f>データ!$R$6</f>
        <v>90536</v>
      </c>
      <c r="AM8" s="62"/>
      <c r="AN8" s="62"/>
      <c r="AO8" s="62"/>
      <c r="AP8" s="62"/>
      <c r="AQ8" s="62"/>
      <c r="AR8" s="62"/>
      <c r="AS8" s="62"/>
      <c r="AT8" s="36">
        <f>データ!$S$6</f>
        <v>682.92</v>
      </c>
      <c r="AU8" s="37"/>
      <c r="AV8" s="37"/>
      <c r="AW8" s="37"/>
      <c r="AX8" s="37"/>
      <c r="AY8" s="37"/>
      <c r="AZ8" s="37"/>
      <c r="BA8" s="37"/>
      <c r="BB8" s="51">
        <f>データ!$T$6</f>
        <v>132.57</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74.63</v>
      </c>
      <c r="J10" s="37"/>
      <c r="K10" s="37"/>
      <c r="L10" s="37"/>
      <c r="M10" s="37"/>
      <c r="N10" s="37"/>
      <c r="O10" s="61"/>
      <c r="P10" s="51">
        <f>データ!$P$6</f>
        <v>3.9</v>
      </c>
      <c r="Q10" s="51"/>
      <c r="R10" s="51"/>
      <c r="S10" s="51"/>
      <c r="T10" s="51"/>
      <c r="U10" s="51"/>
      <c r="V10" s="51"/>
      <c r="W10" s="62">
        <f>データ!$Q$6</f>
        <v>2910</v>
      </c>
      <c r="X10" s="62"/>
      <c r="Y10" s="62"/>
      <c r="Z10" s="62"/>
      <c r="AA10" s="62"/>
      <c r="AB10" s="62"/>
      <c r="AC10" s="62"/>
      <c r="AD10" s="2"/>
      <c r="AE10" s="2"/>
      <c r="AF10" s="2"/>
      <c r="AG10" s="2"/>
      <c r="AH10" s="2"/>
      <c r="AI10" s="2"/>
      <c r="AJ10" s="2"/>
      <c r="AK10" s="2"/>
      <c r="AL10" s="62">
        <f>データ!$U$6</f>
        <v>3504</v>
      </c>
      <c r="AM10" s="62"/>
      <c r="AN10" s="62"/>
      <c r="AO10" s="62"/>
      <c r="AP10" s="62"/>
      <c r="AQ10" s="62"/>
      <c r="AR10" s="62"/>
      <c r="AS10" s="62"/>
      <c r="AT10" s="36">
        <f>データ!$V$6</f>
        <v>8.59</v>
      </c>
      <c r="AU10" s="37"/>
      <c r="AV10" s="37"/>
      <c r="AW10" s="37"/>
      <c r="AX10" s="37"/>
      <c r="AY10" s="37"/>
      <c r="AZ10" s="37"/>
      <c r="BA10" s="37"/>
      <c r="BB10" s="51">
        <f>データ!$W$6</f>
        <v>407.92</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9"/>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9"/>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9"/>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9"/>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9"/>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9"/>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9"/>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9"/>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9"/>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9"/>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9"/>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9"/>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9"/>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9"/>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9"/>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0"/>
      <c r="BM82" s="91"/>
      <c r="BN82" s="91"/>
      <c r="BO82" s="91"/>
      <c r="BP82" s="91"/>
      <c r="BQ82" s="91"/>
      <c r="BR82" s="91"/>
      <c r="BS82" s="91"/>
      <c r="BT82" s="91"/>
      <c r="BU82" s="91"/>
      <c r="BV82" s="91"/>
      <c r="BW82" s="91"/>
      <c r="BX82" s="91"/>
      <c r="BY82" s="91"/>
      <c r="BZ82" s="9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aM/rM3+WTxO+xjy48TmfEvqQ0lS4KvuMMxB2u/1i3cJ1QlpaXQZvqRnZiDPE86CK6ghf/H+Zn+A4cwM0Yansw==" saltValue="LmY+lu1X2JcfOwON11DX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462152</v>
      </c>
      <c r="D6" s="20">
        <f t="shared" si="3"/>
        <v>46</v>
      </c>
      <c r="E6" s="20">
        <f t="shared" si="3"/>
        <v>1</v>
      </c>
      <c r="F6" s="20">
        <f t="shared" si="3"/>
        <v>0</v>
      </c>
      <c r="G6" s="20">
        <f t="shared" si="3"/>
        <v>5</v>
      </c>
      <c r="H6" s="20" t="str">
        <f t="shared" si="3"/>
        <v>鹿児島県　薩摩川内市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74.63</v>
      </c>
      <c r="P6" s="21">
        <f t="shared" si="3"/>
        <v>3.9</v>
      </c>
      <c r="Q6" s="21">
        <f t="shared" si="3"/>
        <v>2910</v>
      </c>
      <c r="R6" s="21">
        <f t="shared" si="3"/>
        <v>90536</v>
      </c>
      <c r="S6" s="21">
        <f t="shared" si="3"/>
        <v>682.92</v>
      </c>
      <c r="T6" s="21">
        <f t="shared" si="3"/>
        <v>132.57</v>
      </c>
      <c r="U6" s="21">
        <f t="shared" si="3"/>
        <v>3504</v>
      </c>
      <c r="V6" s="21">
        <f t="shared" si="3"/>
        <v>8.59</v>
      </c>
      <c r="W6" s="21">
        <f t="shared" si="3"/>
        <v>407.92</v>
      </c>
      <c r="X6" s="22">
        <f>IF(X7="",NA(),X7)</f>
        <v>113.69</v>
      </c>
      <c r="Y6" s="22">
        <f t="shared" ref="Y6:AG6" si="4">IF(Y7="",NA(),Y7)</f>
        <v>114.6</v>
      </c>
      <c r="Z6" s="22">
        <f t="shared" si="4"/>
        <v>111.81</v>
      </c>
      <c r="AA6" s="22">
        <f t="shared" si="4"/>
        <v>110.38</v>
      </c>
      <c r="AB6" s="22">
        <f t="shared" si="4"/>
        <v>115.13</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102.25</v>
      </c>
      <c r="AU6" s="22">
        <f t="shared" ref="AU6:BC6" si="6">IF(AU7="",NA(),AU7)</f>
        <v>138.11000000000001</v>
      </c>
      <c r="AV6" s="22">
        <f t="shared" si="6"/>
        <v>177.8</v>
      </c>
      <c r="AW6" s="22">
        <f t="shared" si="6"/>
        <v>208.86</v>
      </c>
      <c r="AX6" s="22">
        <f t="shared" si="6"/>
        <v>269.92</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912.53</v>
      </c>
      <c r="BF6" s="22">
        <f t="shared" ref="BF6:BN6" si="7">IF(BF7="",NA(),BF7)</f>
        <v>805.36</v>
      </c>
      <c r="BG6" s="22">
        <f t="shared" si="7"/>
        <v>1072.93</v>
      </c>
      <c r="BH6" s="22">
        <f t="shared" si="7"/>
        <v>838.26</v>
      </c>
      <c r="BI6" s="22">
        <f t="shared" si="7"/>
        <v>916.39</v>
      </c>
      <c r="BJ6" s="22">
        <f t="shared" si="7"/>
        <v>970.36</v>
      </c>
      <c r="BK6" s="22">
        <f t="shared" si="7"/>
        <v>940.22</v>
      </c>
      <c r="BL6" s="22">
        <f t="shared" si="7"/>
        <v>922.05</v>
      </c>
      <c r="BM6" s="22">
        <f t="shared" si="7"/>
        <v>916.17</v>
      </c>
      <c r="BN6" s="22">
        <f t="shared" si="7"/>
        <v>958.97</v>
      </c>
      <c r="BO6" s="21" t="str">
        <f>IF(BO7="","",IF(BO7="-","【-】","【"&amp;SUBSTITUTE(TEXT(BO7,"#,##0.00"),"-","△")&amp;"】"))</f>
        <v>【1,043.36】</v>
      </c>
      <c r="BP6" s="22">
        <f>IF(BP7="",NA(),BP7)</f>
        <v>41.78</v>
      </c>
      <c r="BQ6" s="22">
        <f t="shared" ref="BQ6:BY6" si="8">IF(BQ7="",NA(),BQ7)</f>
        <v>49.23</v>
      </c>
      <c r="BR6" s="22">
        <f t="shared" si="8"/>
        <v>34.130000000000003</v>
      </c>
      <c r="BS6" s="22">
        <f t="shared" si="8"/>
        <v>41.4</v>
      </c>
      <c r="BT6" s="22">
        <f t="shared" si="8"/>
        <v>41.83</v>
      </c>
      <c r="BU6" s="22">
        <f t="shared" si="8"/>
        <v>64.52</v>
      </c>
      <c r="BV6" s="22">
        <f t="shared" si="8"/>
        <v>66.8</v>
      </c>
      <c r="BW6" s="22">
        <f t="shared" si="8"/>
        <v>64.39</v>
      </c>
      <c r="BX6" s="22">
        <f t="shared" si="8"/>
        <v>63.95</v>
      </c>
      <c r="BY6" s="22">
        <f t="shared" si="8"/>
        <v>61.25</v>
      </c>
      <c r="BZ6" s="21" t="str">
        <f>IF(BZ7="","",IF(BZ7="-","【-】","【"&amp;SUBSTITUTE(TEXT(BZ7,"#,##0.00"),"-","△")&amp;"】"))</f>
        <v>【56.19】</v>
      </c>
      <c r="CA6" s="22">
        <f>IF(CA7="",NA(),CA7)</f>
        <v>393.83</v>
      </c>
      <c r="CB6" s="22">
        <f t="shared" ref="CB6:CJ6" si="9">IF(CB7="",NA(),CB7)</f>
        <v>377.95</v>
      </c>
      <c r="CC6" s="22">
        <f t="shared" si="9"/>
        <v>419.8</v>
      </c>
      <c r="CD6" s="22">
        <f t="shared" si="9"/>
        <v>456.91</v>
      </c>
      <c r="CE6" s="22">
        <f t="shared" si="9"/>
        <v>454.89</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79.45</v>
      </c>
      <c r="CM6" s="22">
        <f t="shared" ref="CM6:CU6" si="10">IF(CM7="",NA(),CM7)</f>
        <v>77.87</v>
      </c>
      <c r="CN6" s="22">
        <f t="shared" si="10"/>
        <v>70.48</v>
      </c>
      <c r="CO6" s="22">
        <f t="shared" si="10"/>
        <v>67.739999999999995</v>
      </c>
      <c r="CP6" s="22">
        <f t="shared" si="10"/>
        <v>66.22</v>
      </c>
      <c r="CQ6" s="22">
        <f t="shared" si="10"/>
        <v>48.86</v>
      </c>
      <c r="CR6" s="22">
        <f t="shared" si="10"/>
        <v>49</v>
      </c>
      <c r="CS6" s="22">
        <f t="shared" si="10"/>
        <v>50.07</v>
      </c>
      <c r="CT6" s="22">
        <f t="shared" si="10"/>
        <v>53.4</v>
      </c>
      <c r="CU6" s="22">
        <f t="shared" si="10"/>
        <v>54.69</v>
      </c>
      <c r="CV6" s="21" t="str">
        <f>IF(CV7="","",IF(CV7="-","【-】","【"&amp;SUBSTITUTE(TEXT(CV7,"#,##0.00"),"-","△")&amp;"】"))</f>
        <v>【48.33】</v>
      </c>
      <c r="CW6" s="22">
        <f>IF(CW7="",NA(),CW7)</f>
        <v>81.02</v>
      </c>
      <c r="CX6" s="22">
        <f t="shared" ref="CX6:DF6" si="11">IF(CX7="",NA(),CX7)</f>
        <v>82.47</v>
      </c>
      <c r="CY6" s="22">
        <f t="shared" si="11"/>
        <v>85.28</v>
      </c>
      <c r="CZ6" s="22">
        <f t="shared" si="11"/>
        <v>84.12</v>
      </c>
      <c r="DA6" s="22">
        <f t="shared" si="11"/>
        <v>83.82</v>
      </c>
      <c r="DB6" s="22">
        <f t="shared" si="11"/>
        <v>76.48</v>
      </c>
      <c r="DC6" s="22">
        <f t="shared" si="11"/>
        <v>75.64</v>
      </c>
      <c r="DD6" s="22">
        <f t="shared" si="11"/>
        <v>75.7</v>
      </c>
      <c r="DE6" s="22">
        <f t="shared" si="11"/>
        <v>72.53</v>
      </c>
      <c r="DF6" s="22">
        <f t="shared" si="11"/>
        <v>71.44</v>
      </c>
      <c r="DG6" s="21" t="str">
        <f>IF(DG7="","",IF(DG7="-","【-】","【"&amp;SUBSTITUTE(TEXT(DG7,"#,##0.00"),"-","△")&amp;"】"))</f>
        <v>【70.34】</v>
      </c>
      <c r="DH6" s="22">
        <f>IF(DH7="",NA(),DH7)</f>
        <v>5.05</v>
      </c>
      <c r="DI6" s="22">
        <f t="shared" ref="DI6:DQ6" si="12">IF(DI7="",NA(),DI7)</f>
        <v>9.5299999999999994</v>
      </c>
      <c r="DJ6" s="22">
        <f t="shared" si="12"/>
        <v>13.54</v>
      </c>
      <c r="DK6" s="22">
        <f t="shared" si="12"/>
        <v>16.87</v>
      </c>
      <c r="DL6" s="22">
        <f t="shared" si="12"/>
        <v>19.89</v>
      </c>
      <c r="DM6" s="22">
        <f t="shared" si="12"/>
        <v>39.409999999999997</v>
      </c>
      <c r="DN6" s="22">
        <f t="shared" si="12"/>
        <v>41.18</v>
      </c>
      <c r="DO6" s="22">
        <f t="shared" si="12"/>
        <v>42.98</v>
      </c>
      <c r="DP6" s="22">
        <f t="shared" si="12"/>
        <v>40.46</v>
      </c>
      <c r="DQ6" s="22">
        <f t="shared" si="12"/>
        <v>37.1</v>
      </c>
      <c r="DR6" s="21" t="str">
        <f>IF(DR7="","",IF(DR7="-","【-】","【"&amp;SUBSTITUTE(TEXT(DR7,"#,##0.00"),"-","△")&amp;"】"))</f>
        <v>【35.50】</v>
      </c>
      <c r="DS6" s="22">
        <f>IF(DS7="",NA(),DS7)</f>
        <v>18.329999999999998</v>
      </c>
      <c r="DT6" s="22">
        <f t="shared" ref="DT6:EB6" si="13">IF(DT7="",NA(),DT7)</f>
        <v>21.16</v>
      </c>
      <c r="DU6" s="22">
        <f t="shared" si="13"/>
        <v>22.65</v>
      </c>
      <c r="DV6" s="22">
        <f t="shared" si="13"/>
        <v>29.01</v>
      </c>
      <c r="DW6" s="22">
        <f t="shared" si="13"/>
        <v>31.03</v>
      </c>
      <c r="DX6" s="22">
        <f t="shared" si="13"/>
        <v>20.97</v>
      </c>
      <c r="DY6" s="22">
        <f t="shared" si="13"/>
        <v>21.65</v>
      </c>
      <c r="DZ6" s="22">
        <f t="shared" si="13"/>
        <v>23.24</v>
      </c>
      <c r="EA6" s="22">
        <f t="shared" si="13"/>
        <v>22.77</v>
      </c>
      <c r="EB6" s="22">
        <f t="shared" si="13"/>
        <v>18.22</v>
      </c>
      <c r="EC6" s="21" t="str">
        <f>IF(EC7="","",IF(EC7="-","【-】","【"&amp;SUBSTITUTE(TEXT(EC7,"#,##0.00"),"-","△")&amp;"】"))</f>
        <v>【16.16】</v>
      </c>
      <c r="ED6" s="22">
        <f>IF(ED7="",NA(),ED7)</f>
        <v>1.21</v>
      </c>
      <c r="EE6" s="22">
        <f t="shared" ref="EE6:EM6" si="14">IF(EE7="",NA(),EE7)</f>
        <v>1.01</v>
      </c>
      <c r="EF6" s="22">
        <f t="shared" si="14"/>
        <v>1.02</v>
      </c>
      <c r="EG6" s="22">
        <f t="shared" si="14"/>
        <v>1.82</v>
      </c>
      <c r="EH6" s="22">
        <f t="shared" si="14"/>
        <v>2.79</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462152</v>
      </c>
      <c r="D7" s="24">
        <v>46</v>
      </c>
      <c r="E7" s="24">
        <v>1</v>
      </c>
      <c r="F7" s="24">
        <v>0</v>
      </c>
      <c r="G7" s="24">
        <v>5</v>
      </c>
      <c r="H7" s="24" t="s">
        <v>93</v>
      </c>
      <c r="I7" s="24" t="s">
        <v>94</v>
      </c>
      <c r="J7" s="24" t="s">
        <v>95</v>
      </c>
      <c r="K7" s="24" t="s">
        <v>96</v>
      </c>
      <c r="L7" s="24" t="s">
        <v>97</v>
      </c>
      <c r="M7" s="24" t="s">
        <v>98</v>
      </c>
      <c r="N7" s="25" t="s">
        <v>99</v>
      </c>
      <c r="O7" s="25">
        <v>74.63</v>
      </c>
      <c r="P7" s="25">
        <v>3.9</v>
      </c>
      <c r="Q7" s="25">
        <v>2910</v>
      </c>
      <c r="R7" s="25">
        <v>90536</v>
      </c>
      <c r="S7" s="25">
        <v>682.92</v>
      </c>
      <c r="T7" s="25">
        <v>132.57</v>
      </c>
      <c r="U7" s="25">
        <v>3504</v>
      </c>
      <c r="V7" s="25">
        <v>8.59</v>
      </c>
      <c r="W7" s="25">
        <v>407.92</v>
      </c>
      <c r="X7" s="25">
        <v>113.69</v>
      </c>
      <c r="Y7" s="25">
        <v>114.6</v>
      </c>
      <c r="Z7" s="25">
        <v>111.81</v>
      </c>
      <c r="AA7" s="25">
        <v>110.38</v>
      </c>
      <c r="AB7" s="25">
        <v>115.13</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102.25</v>
      </c>
      <c r="AU7" s="25">
        <v>138.11000000000001</v>
      </c>
      <c r="AV7" s="25">
        <v>177.8</v>
      </c>
      <c r="AW7" s="25">
        <v>208.86</v>
      </c>
      <c r="AX7" s="25">
        <v>269.92</v>
      </c>
      <c r="AY7" s="25">
        <v>302.22000000000003</v>
      </c>
      <c r="AZ7" s="25">
        <v>263.45</v>
      </c>
      <c r="BA7" s="25">
        <v>249.43</v>
      </c>
      <c r="BB7" s="25">
        <v>217.55</v>
      </c>
      <c r="BC7" s="25">
        <v>157.71</v>
      </c>
      <c r="BD7" s="25">
        <v>142.38999999999999</v>
      </c>
      <c r="BE7" s="25">
        <v>912.53</v>
      </c>
      <c r="BF7" s="25">
        <v>805.36</v>
      </c>
      <c r="BG7" s="25">
        <v>1072.93</v>
      </c>
      <c r="BH7" s="25">
        <v>838.26</v>
      </c>
      <c r="BI7" s="25">
        <v>916.39</v>
      </c>
      <c r="BJ7" s="25">
        <v>970.36</v>
      </c>
      <c r="BK7" s="25">
        <v>940.22</v>
      </c>
      <c r="BL7" s="25">
        <v>922.05</v>
      </c>
      <c r="BM7" s="25">
        <v>916.17</v>
      </c>
      <c r="BN7" s="25">
        <v>958.97</v>
      </c>
      <c r="BO7" s="25">
        <v>1043.3599999999999</v>
      </c>
      <c r="BP7" s="25">
        <v>41.78</v>
      </c>
      <c r="BQ7" s="25">
        <v>49.23</v>
      </c>
      <c r="BR7" s="25">
        <v>34.130000000000003</v>
      </c>
      <c r="BS7" s="25">
        <v>41.4</v>
      </c>
      <c r="BT7" s="25">
        <v>41.83</v>
      </c>
      <c r="BU7" s="25">
        <v>64.52</v>
      </c>
      <c r="BV7" s="25">
        <v>66.8</v>
      </c>
      <c r="BW7" s="25">
        <v>64.39</v>
      </c>
      <c r="BX7" s="25">
        <v>63.95</v>
      </c>
      <c r="BY7" s="25">
        <v>61.25</v>
      </c>
      <c r="BZ7" s="25">
        <v>56.19</v>
      </c>
      <c r="CA7" s="25">
        <v>393.83</v>
      </c>
      <c r="CB7" s="25">
        <v>377.95</v>
      </c>
      <c r="CC7" s="25">
        <v>419.8</v>
      </c>
      <c r="CD7" s="25">
        <v>456.91</v>
      </c>
      <c r="CE7" s="25">
        <v>454.89</v>
      </c>
      <c r="CF7" s="25">
        <v>270.68</v>
      </c>
      <c r="CG7" s="25">
        <v>268.88</v>
      </c>
      <c r="CH7" s="25">
        <v>258.89999999999998</v>
      </c>
      <c r="CI7" s="25">
        <v>263.56</v>
      </c>
      <c r="CJ7" s="25">
        <v>279.83</v>
      </c>
      <c r="CK7" s="25">
        <v>285.60000000000002</v>
      </c>
      <c r="CL7" s="25">
        <v>79.45</v>
      </c>
      <c r="CM7" s="25">
        <v>77.87</v>
      </c>
      <c r="CN7" s="25">
        <v>70.48</v>
      </c>
      <c r="CO7" s="25">
        <v>67.739999999999995</v>
      </c>
      <c r="CP7" s="25">
        <v>66.22</v>
      </c>
      <c r="CQ7" s="25">
        <v>48.86</v>
      </c>
      <c r="CR7" s="25">
        <v>49</v>
      </c>
      <c r="CS7" s="25">
        <v>50.07</v>
      </c>
      <c r="CT7" s="25">
        <v>53.4</v>
      </c>
      <c r="CU7" s="25">
        <v>54.69</v>
      </c>
      <c r="CV7" s="25">
        <v>48.33</v>
      </c>
      <c r="CW7" s="25">
        <v>81.02</v>
      </c>
      <c r="CX7" s="25">
        <v>82.47</v>
      </c>
      <c r="CY7" s="25">
        <v>85.28</v>
      </c>
      <c r="CZ7" s="25">
        <v>84.12</v>
      </c>
      <c r="DA7" s="25">
        <v>83.82</v>
      </c>
      <c r="DB7" s="25">
        <v>76.48</v>
      </c>
      <c r="DC7" s="25">
        <v>75.64</v>
      </c>
      <c r="DD7" s="25">
        <v>75.7</v>
      </c>
      <c r="DE7" s="25">
        <v>72.53</v>
      </c>
      <c r="DF7" s="25">
        <v>71.44</v>
      </c>
      <c r="DG7" s="25">
        <v>70.34</v>
      </c>
      <c r="DH7" s="25">
        <v>5.05</v>
      </c>
      <c r="DI7" s="25">
        <v>9.5299999999999994</v>
      </c>
      <c r="DJ7" s="25">
        <v>13.54</v>
      </c>
      <c r="DK7" s="25">
        <v>16.87</v>
      </c>
      <c r="DL7" s="25">
        <v>19.89</v>
      </c>
      <c r="DM7" s="25">
        <v>39.409999999999997</v>
      </c>
      <c r="DN7" s="25">
        <v>41.18</v>
      </c>
      <c r="DO7" s="25">
        <v>42.98</v>
      </c>
      <c r="DP7" s="25">
        <v>40.46</v>
      </c>
      <c r="DQ7" s="25">
        <v>37.1</v>
      </c>
      <c r="DR7" s="25">
        <v>35.5</v>
      </c>
      <c r="DS7" s="25">
        <v>18.329999999999998</v>
      </c>
      <c r="DT7" s="25">
        <v>21.16</v>
      </c>
      <c r="DU7" s="25">
        <v>22.65</v>
      </c>
      <c r="DV7" s="25">
        <v>29.01</v>
      </c>
      <c r="DW7" s="25">
        <v>31.03</v>
      </c>
      <c r="DX7" s="25">
        <v>20.97</v>
      </c>
      <c r="DY7" s="25">
        <v>21.65</v>
      </c>
      <c r="DZ7" s="25">
        <v>23.24</v>
      </c>
      <c r="EA7" s="25">
        <v>22.77</v>
      </c>
      <c r="EB7" s="25">
        <v>18.22</v>
      </c>
      <c r="EC7" s="25">
        <v>16.16</v>
      </c>
      <c r="ED7" s="25">
        <v>1.21</v>
      </c>
      <c r="EE7" s="25">
        <v>1.01</v>
      </c>
      <c r="EF7" s="25">
        <v>1.02</v>
      </c>
      <c r="EG7" s="25">
        <v>1.82</v>
      </c>
      <c r="EH7" s="25">
        <v>2.79</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2025-12-12T09:25:07Z</dcterms:created>
  <dcterms:modified xsi:type="dcterms:W3CDTF">2026-03-04T02:12:45Z</dcterms:modified>
  <cp:category/>
</cp:coreProperties>
</file>