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09 薩摩川内市\"/>
    </mc:Choice>
  </mc:AlternateContent>
  <xr:revisionPtr revIDLastSave="0" documentId="13_ncr:1_{3C469A49-4BBB-474A-BAD2-1DC0916D529E}" xr6:coauthVersionLast="47" xr6:coauthVersionMax="47" xr10:uidLastSave="{00000000-0000-0000-0000-000000000000}"/>
  <workbookProtection workbookAlgorithmName="SHA-512" workbookHashValue="qfLARzHzVHNexN37nJvNqpm5OfIKp80u8BCOgkOdnvdvGXqL+bTMl2VLIrHXo0ukHG+9YbXITXDKQva1NuhDlQ==" workbookSaltValue="CCorR2pTfJqtOAoX6lIqqw=="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U6" i="5"/>
  <c r="AL10" i="4" s="1"/>
  <c r="T6" i="5"/>
  <c r="S6" i="5"/>
  <c r="R6" i="5"/>
  <c r="Q6" i="5"/>
  <c r="P6" i="5"/>
  <c r="P10" i="4" s="1"/>
  <c r="O6" i="5"/>
  <c r="N6" i="5"/>
  <c r="M6" i="5"/>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5" i="4"/>
  <c r="I85" i="4"/>
  <c r="H85" i="4"/>
  <c r="F85" i="4"/>
  <c r="AT10" i="4"/>
  <c r="W10" i="4"/>
  <c r="I10" i="4"/>
  <c r="B10" i="4"/>
  <c r="BB8" i="4"/>
  <c r="AT8" i="4"/>
  <c r="AL8" i="4"/>
  <c r="AD8" i="4"/>
  <c r="W8" i="4"/>
  <c r="P8" i="4"/>
  <c r="I8" i="4"/>
  <c r="B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<sst xmlns="http://schemas.openxmlformats.org/spreadsheetml/2006/main" count="228" uniqueCount="113">
  <si>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</si>
  <si>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</si>
  <si>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</si>
  <si>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</si>
  <si>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</si>
  <si>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</si>
  <si>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</si>
  <si>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</si>
  <si>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</si>
  <si>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</si>
  <si>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</si>
  <si>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</si>
  <si>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</si>
  <si>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</si>
  <si>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</si>
  <si>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</si>
  <si>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</si>
  <si>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</si>
  <si>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</si>
  <si>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</si>
  <si>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</si>
  <si>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</si>
  <si>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</si>
  <si>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</si>
  <si>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</si>
  <si>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</si>
  <si>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</si>
  <si>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</si>
  <si>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</si>
  <si>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</si>
  <si>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</si>
  <si>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</si>
  <si>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</si>
  <si>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</si>
  <si>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</si>
  <si>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</si>
  <si>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</si>
  <si>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</si>
  <si>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</si>
  <si>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</si>
  <si>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</si>
  <si>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</si>
  <si>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</si>
  <si>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</si>
  <si>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</si>
  <si>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</si>
  <si>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</si>
  <si>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</si>
  <si>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</si>
  <si>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</si>
  <si>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</si>
  <si>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</si>
  <si>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</si>
  <si>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</si>
  <si>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</si>
  <si>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</si>
  <si>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</si>
  <si>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</si>
  <si>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</si>
  <si>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</si>
  <si>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</si>
  <si>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</si>
  <si>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</si>
  <si>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</si>
  <si>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</si>
  <si>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</si>
  <si>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</si>
  <si>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</si>
  <si>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</si>
  <si>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</si>
  <si>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</si>
  <si>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</si>
  <si>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</si>
  <si>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</si>
  <si>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</si>
  <si>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</si>
  <si>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</si>
  <si>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</si>
  <si>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</si>
  <si>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</si>
  <si>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</si>
  <si>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</si>
  <si>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</si>
  <si>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</si>
  <si>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</si>
  <si>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</si>
  <si>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</si>
  <si>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</si>
  <si>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</si>
  <si>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</si>
  <si>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</si>
  <si>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</si>
  <si>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</si>
  <si>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薩摩川内市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</si>
  <si>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</si>
  <si>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</si>
  <si>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</si>
  <si>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</si>
  <si>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</si>
  <si>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</si>
  <si>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</si>
  <si>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</si>
  <si>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</si>
  <si>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</si>
  <si>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</si>
  <si>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</si>
  <si>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</si>
  <si>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</si>
  <si>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</si>
  <si>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</si>
  <si>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①経常収支比率については、前年度より6.20%減少した。これは、資産減耗費や施設維持管理等の経費が増加したことが主な要因である。
　②累積欠損金はなく累積欠損比率は0%である。
　③流動比率は、建設改良の未払金や工事契約保証金の預り金等の流動負債は減少したが、現金預金等の流動負債も減少しているため前年度を下回っている。
　④企業債残高対給水収益比率は、給水収益が減少したため、前年度及び類似団体を下回っている。
　⑤料金回収率は、給水収益が減少し、資産減耗費や施設維持管理等に係る経常費用が増加したため、前年度を下回っている。
　⑥給水原価は類似団体と比較して低く推移しているが、前年度と比較すると7.98円の増となっている。要因としては、資産減耗費や施設維持管理等の経費が増加したことである。また、⑦施設の利用率は高く、⑧有収率は類似団体平均を上回っていることから、効率的な経営が行われているものと思われる。</t>
    <rPh sb="33" eb="38">
      <t>シサンゲンモウヒ</t>
    </rPh>
    <rPh sb="45" eb="46">
      <t>トウ</t>
    </rPh>
    <rPh sb="125" eb="127">
      <t>ゲンショウ</t>
    </rPh>
    <rPh sb="131" eb="136">
      <t>ゲンキンヨキントウ</t>
    </rPh>
    <rPh sb="137" eb="141">
      <t>リュウドウフサイ</t>
    </rPh>
    <rPh sb="142" eb="144">
      <t>ゲンショウ</t>
    </rPh>
    <rPh sb="183" eb="185">
      <t>ゲンショウ</t>
    </rPh>
    <rPh sb="197" eb="199">
      <t>ダンタイ</t>
    </rPh>
    <rPh sb="200" eb="202">
      <t>シタマワ</t>
    </rPh>
    <rPh sb="222" eb="224">
      <t>ゲンショウ</t>
    </rPh>
    <rPh sb="226" eb="231">
      <t>シサンゲンモウヒ</t>
    </rPh>
    <rPh sb="232" eb="239">
      <t>シセツイジカンリトウ</t>
    </rPh>
    <rPh sb="240" eb="241">
      <t>カカ</t>
    </rPh>
    <rPh sb="242" eb="246">
      <t>ケイジョウヒヨウ</t>
    </rPh>
    <rPh sb="247" eb="249">
      <t>ゾウカ</t>
    </rPh>
    <rPh sb="254" eb="257">
      <t>ゼンネンド</t>
    </rPh>
    <rPh sb="258" eb="260">
      <t>シタマワ</t>
    </rPh>
    <rPh sb="307" eb="308">
      <t>ゾウ</t>
    </rPh>
    <rPh sb="322" eb="327">
      <t>シサンゲンモウヒ</t>
    </rPh>
    <rPh sb="328" eb="335">
      <t>シセツイジカンリトウ</t>
    </rPh>
    <rPh sb="336" eb="338">
      <t>ケイヒ</t>
    </rPh>
    <rPh sb="339" eb="341">
      <t>ゾウカ</t>
    </rPh>
    <phoneticPr fontId="4"/>
  </si>
  <si>
    <t>　①有形固定資産減価償却率については、類似団体平均と同様年々上昇しており、今後も上昇傾向にある。
　②管路経年化率については、前年度から3.48%増となり、類似団体平均と同様年々上昇している。
　③管路更新率は、令和２年度以降類似団体平均を上回って推移していたが、本年度は浄水施設の大規模改修を優先して実施したことから、前年度及び類似団体平均を下回っている。</t>
    <rPh sb="162" eb="163">
      <t>ド</t>
    </rPh>
    <rPh sb="163" eb="164">
      <t>オヨ</t>
    </rPh>
    <phoneticPr fontId="4"/>
  </si>
  <si>
    <t>　平成28年度に本土地域の簡易水道事業を事業統合し、老朽化施設の更新需要が拡大していることや管路耐震化を進めるため、10年間の水道施設事業計画を作成し、これを基に水道料金の改定を行い、事業運営をしてきた。その一方で、専門人材確保の難化、近年の急速な人口減少に伴うサービス需要の低下、そして職員給与費の増加や物価高騰による営業費用の増加の影響で経営状況は一層厳しくなってきている。
　こうした状況を踏まえ、令和3年3月に中長期的な視点から経営基盤の強化に取り組むことが出来るように「投資計画」と「財政計画」を定めた水道事業経営戦略を策定した。また、令和5年3月に策定した第2次水道ビジョンを基に施設・設備及び管路の更新・整備を着実に実施するとともに安全で安心な水を安定的に供給するために、持続可能な安定経営に取り組んでいく。</t>
    <rPh sb="26" eb="31">
      <t>ロウキュウカシセツ</t>
    </rPh>
    <rPh sb="144" eb="149">
      <t>ショクインキュウヨヒ</t>
    </rPh>
    <rPh sb="150" eb="152">
      <t>ゾウカ</t>
    </rPh>
    <rPh sb="153" eb="157">
      <t>ブッカコウトウ</t>
    </rPh>
    <rPh sb="160" eb="164">
      <t>エイギョウヒヨウ</t>
    </rPh>
    <rPh sb="165" eb="167">
      <t>ゾウカ</t>
    </rPh>
    <rPh sb="168" eb="170">
      <t>エイキョウ</t>
    </rPh>
    <rPh sb="195" eb="197">
      <t>ジョウキョウ</t>
    </rPh>
    <rPh sb="198" eb="199">
      <t>フ</t>
    </rPh>
    <rPh sb="280" eb="282">
      <t>サクテイ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</si>
</sst>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0.83</c:v>
                </c:pt>
                <c:pt idx="1">
                  <c:v>0.94</c:v>
                </c:pt>
                <c:pt idx="2">
                  <c:v>0.35</c:v>
                </c:pt>
                <c:pt idx="3">
                  <c:v>0.52</c:v>
                </c:pt>
                <c:pt idx="4">
                  <c:v>0.45</c:v>
                </c:pt>
              </c:numCache>
            </c:numRef>
          </c:val>
          <c:extLst>
            <c:ext xmlns:c16="http://schemas.microsoft.com/office/drawing/2014/chart" uri="{C3380CC4-5D6E-409C-BE32-E72D297353CC}">
              <c16:uniqueId val="{00000000-D89A-435F-A4C3-D30A8A41A41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D89A-435F-A4C3-D30A8A41A41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73.05</c:v>
                </c:pt>
                <c:pt idx="1">
                  <c:v>72.36</c:v>
                </c:pt>
                <c:pt idx="2">
                  <c:v>71.53</c:v>
                </c:pt>
                <c:pt idx="3">
                  <c:v>70.930000000000007</c:v>
                </c:pt>
                <c:pt idx="4">
                  <c:v>71.27</c:v>
                </c:pt>
              </c:numCache>
            </c:numRef>
          </c:val>
          <c:extLst>
            <c:ext xmlns:c16="http://schemas.microsoft.com/office/drawing/2014/chart" uri="{C3380CC4-5D6E-409C-BE32-E72D297353CC}">
              <c16:uniqueId val="{00000000-334C-4647-87BC-AA3599B9161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334C-4647-87BC-AA3599B9161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89.42</c:v>
                </c:pt>
                <c:pt idx="1">
                  <c:v>89.69</c:v>
                </c:pt>
                <c:pt idx="2">
                  <c:v>89.55</c:v>
                </c:pt>
                <c:pt idx="3">
                  <c:v>89.43</c:v>
                </c:pt>
                <c:pt idx="4">
                  <c:v>88.65</c:v>
                </c:pt>
              </c:numCache>
            </c:numRef>
          </c:val>
          <c:extLst>
            <c:ext xmlns:c16="http://schemas.microsoft.com/office/drawing/2014/chart" uri="{C3380CC4-5D6E-409C-BE32-E72D297353CC}">
              <c16:uniqueId val="{00000000-664B-4C36-98FC-70AF7D96ADA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664B-4C36-98FC-70AF7D96ADA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112.11</c:v>
                </c:pt>
                <c:pt idx="1">
                  <c:v>118.56</c:v>
                </c:pt>
                <c:pt idx="2">
                  <c:v>115.36</c:v>
                </c:pt>
                <c:pt idx="3">
                  <c:v>114.95</c:v>
                </c:pt>
                <c:pt idx="4">
                  <c:v>108.75</c:v>
                </c:pt>
              </c:numCache>
            </c:numRef>
          </c:val>
          <c:extLst>
            <c:ext xmlns:c16="http://schemas.microsoft.com/office/drawing/2014/chart" uri="{C3380CC4-5D6E-409C-BE32-E72D297353CC}">
              <c16:uniqueId val="{00000000-19D6-4291-8F87-FEC95A8F7EA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19D6-4291-8F87-FEC95A8F7EA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52.63</c:v>
                </c:pt>
                <c:pt idx="1">
                  <c:v>53.46</c:v>
                </c:pt>
                <c:pt idx="2">
                  <c:v>54.63</c:v>
                </c:pt>
                <c:pt idx="3">
                  <c:v>55.29</c:v>
                </c:pt>
                <c:pt idx="4">
                  <c:v>55.48</c:v>
                </c:pt>
              </c:numCache>
            </c:numRef>
          </c:val>
          <c:extLst>
            <c:ext xmlns:c16="http://schemas.microsoft.com/office/drawing/2014/chart" uri="{C3380CC4-5D6E-409C-BE32-E72D297353CC}">
              <c16:uniqueId val="{00000000-1A6E-4D87-BDD9-069EADC92EB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1A6E-4D87-BDD9-069EADC92EB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18.8</c:v>
                </c:pt>
                <c:pt idx="1">
                  <c:v>23.42</c:v>
                </c:pt>
                <c:pt idx="2">
                  <c:v>25.31</c:v>
                </c:pt>
                <c:pt idx="3">
                  <c:v>27.62</c:v>
                </c:pt>
                <c:pt idx="4">
                  <c:v>31.1</c:v>
                </c:pt>
              </c:numCache>
            </c:numRef>
          </c:val>
          <c:extLst>
            <c:ext xmlns:c16="http://schemas.microsoft.com/office/drawing/2014/chart" uri="{C3380CC4-5D6E-409C-BE32-E72D297353CC}">
              <c16:uniqueId val="{00000000-4E42-4302-9ABC-170580BA919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4E42-4302-9ABC-170580BA919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B8D-4EC4-891A-4D611CB423F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1B8D-4EC4-891A-4D611CB423F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303.89</c:v>
                </c:pt>
                <c:pt idx="1">
                  <c:v>393.2</c:v>
                </c:pt>
                <c:pt idx="2">
                  <c:v>357.72</c:v>
                </c:pt>
                <c:pt idx="3">
                  <c:v>330.95</c:v>
                </c:pt>
                <c:pt idx="4">
                  <c:v>327.17</c:v>
                </c:pt>
              </c:numCache>
            </c:numRef>
          </c:val>
          <c:extLst>
            <c:ext xmlns:c16="http://schemas.microsoft.com/office/drawing/2014/chart" uri="{C3380CC4-5D6E-409C-BE32-E72D297353CC}">
              <c16:uniqueId val="{00000000-6489-4E20-AF96-ACAAD636AD7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6489-4E20-AF96-ACAAD636AD7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313.63</c:v>
                </c:pt>
                <c:pt idx="1">
                  <c:v>287.42</c:v>
                </c:pt>
                <c:pt idx="2">
                  <c:v>348.02</c:v>
                </c:pt>
                <c:pt idx="3">
                  <c:v>280.06</c:v>
                </c:pt>
                <c:pt idx="4">
                  <c:v>279.63</c:v>
                </c:pt>
              </c:numCache>
            </c:numRef>
          </c:val>
          <c:extLst>
            <c:ext xmlns:c16="http://schemas.microsoft.com/office/drawing/2014/chart" uri="{C3380CC4-5D6E-409C-BE32-E72D297353CC}">
              <c16:uniqueId val="{00000000-9546-405F-9B3E-8A109E13019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9546-405F-9B3E-8A109E13019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107.86</c:v>
                </c:pt>
                <c:pt idx="1">
                  <c:v>114.78</c:v>
                </c:pt>
                <c:pt idx="2">
                  <c:v>89.78</c:v>
                </c:pt>
                <c:pt idx="3">
                  <c:v>111.23</c:v>
                </c:pt>
                <c:pt idx="4">
                  <c:v>104.9</c:v>
                </c:pt>
              </c:numCache>
            </c:numRef>
          </c:val>
          <c:extLst>
            <c:ext xmlns:c16="http://schemas.microsoft.com/office/drawing/2014/chart" uri="{C3380CC4-5D6E-409C-BE32-E72D297353CC}">
              <c16:uniqueId val="{00000000-A811-4BEA-9335-B700CB44BCF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A811-4BEA-9335-B700CB44BCF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148.38999999999999</c:v>
                </c:pt>
                <c:pt idx="1">
                  <c:v>152.09</c:v>
                </c:pt>
                <c:pt idx="2">
                  <c:v>160.49</c:v>
                </c:pt>
                <c:pt idx="3">
                  <c:v>159.66999999999999</c:v>
                </c:pt>
                <c:pt idx="4">
                  <c:v>167.65</c:v>
                </c:pt>
              </c:numCache>
            </c:numRef>
          </c:val>
          <c:extLst>
            <c:ext xmlns:c16="http://schemas.microsoft.com/office/drawing/2014/chart" uri="{C3380CC4-5D6E-409C-BE32-E72D297353CC}">
              <c16:uniqueId val="{00000000-8716-4496-931A-A9A3E0DFDCD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8716-4496-931A-A9A3E0DFDCD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Z85"/>
  <sheetViews>
    <sheetView showGridLines="0" tabSelected="1" view="pageBreakPreview" zoomScale="60" zoomScaleNormal="115"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鹿児島県　薩摩川内市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A4</v>
      </c>
      <c r="X8" s="74"/>
      <c r="Y8" s="74"/>
      <c r="Z8" s="74"/>
      <c r="AA8" s="74"/>
      <c r="AB8" s="74"/>
      <c r="AC8" s="74"/>
      <c r="AD8" s="74" t="str">
        <f>データ!$M$6</f>
        <v>非設置</v>
      </c>
      <c r="AE8" s="74"/>
      <c r="AF8" s="74"/>
      <c r="AG8" s="74"/>
      <c r="AH8" s="74"/>
      <c r="AI8" s="74"/>
      <c r="AJ8" s="74"/>
      <c r="AK8" s="2"/>
      <c r="AL8" s="65">
        <f>データ!$R$6</f>
        <v>90536</v>
      </c>
      <c r="AM8" s="65"/>
      <c r="AN8" s="65"/>
      <c r="AO8" s="65"/>
      <c r="AP8" s="65"/>
      <c r="AQ8" s="65"/>
      <c r="AR8" s="65"/>
      <c r="AS8" s="65"/>
      <c r="AT8" s="36">
        <f>データ!$S$6</f>
        <v>682.92</v>
      </c>
      <c r="AU8" s="37"/>
      <c r="AV8" s="37"/>
      <c r="AW8" s="37"/>
      <c r="AX8" s="37"/>
      <c r="AY8" s="37"/>
      <c r="AZ8" s="37"/>
      <c r="BA8" s="37"/>
      <c r="BB8" s="54">
        <f>データ!$T$6</f>
        <v>132.57</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74.7</v>
      </c>
      <c r="J10" s="37"/>
      <c r="K10" s="37"/>
      <c r="L10" s="37"/>
      <c r="M10" s="37"/>
      <c r="N10" s="37"/>
      <c r="O10" s="64"/>
      <c r="P10" s="54">
        <f>データ!$P$6</f>
        <v>93.88</v>
      </c>
      <c r="Q10" s="54"/>
      <c r="R10" s="54"/>
      <c r="S10" s="54"/>
      <c r="T10" s="54"/>
      <c r="U10" s="54"/>
      <c r="V10" s="54"/>
      <c r="W10" s="65">
        <f>データ!$Q$6</f>
        <v>2910</v>
      </c>
      <c r="X10" s="65"/>
      <c r="Y10" s="65"/>
      <c r="Z10" s="65"/>
      <c r="AA10" s="65"/>
      <c r="AB10" s="65"/>
      <c r="AC10" s="65"/>
      <c r="AD10" s="2"/>
      <c r="AE10" s="2"/>
      <c r="AF10" s="2"/>
      <c r="AG10" s="2"/>
      <c r="AH10" s="2"/>
      <c r="AI10" s="2"/>
      <c r="AJ10" s="2"/>
      <c r="AK10" s="2"/>
      <c r="AL10" s="65">
        <f>データ!$U$6</f>
        <v>84245</v>
      </c>
      <c r="AM10" s="65"/>
      <c r="AN10" s="65"/>
      <c r="AO10" s="65"/>
      <c r="AP10" s="65"/>
      <c r="AQ10" s="65"/>
      <c r="AR10" s="65"/>
      <c r="AS10" s="65"/>
      <c r="AT10" s="36">
        <f>データ!$V$6</f>
        <v>196.92</v>
      </c>
      <c r="AU10" s="37"/>
      <c r="AV10" s="37"/>
      <c r="AW10" s="37"/>
      <c r="AX10" s="37"/>
      <c r="AY10" s="37"/>
      <c r="AZ10" s="37"/>
      <c r="BA10" s="37"/>
      <c r="BB10" s="54">
        <f>データ!$W$6</f>
        <v>427.81</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112</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toxtgSdha4AvUhFw8jS/gfDsh0EqAL7PWACcr7kqugCYQ/swk2YFwAhoO+dy31C1szd9sDRbAoJRNLfChFrRjg==" saltValue="XHBYZnGgUMbidl6n3b6CZ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462152</v>
      </c>
      <c r="D6" s="20">
        <f t="shared" si="3"/>
        <v>46</v>
      </c>
      <c r="E6" s="20">
        <f t="shared" si="3"/>
        <v>1</v>
      </c>
      <c r="F6" s="20">
        <f t="shared" si="3"/>
        <v>0</v>
      </c>
      <c r="G6" s="20">
        <f t="shared" si="3"/>
        <v>1</v>
      </c>
      <c r="H6" s="20" t="str">
        <f t="shared" si="3"/>
        <v>鹿児島県　薩摩川内市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74.7</v>
      </c>
      <c r="P6" s="21">
        <f t="shared" si="3"/>
        <v>93.88</v>
      </c>
      <c r="Q6" s="21">
        <f t="shared" si="3"/>
        <v>2910</v>
      </c>
      <c r="R6" s="21">
        <f t="shared" si="3"/>
        <v>90536</v>
      </c>
      <c r="S6" s="21">
        <f t="shared" si="3"/>
        <v>682.92</v>
      </c>
      <c r="T6" s="21">
        <f t="shared" si="3"/>
        <v>132.57</v>
      </c>
      <c r="U6" s="21">
        <f t="shared" si="3"/>
        <v>84245</v>
      </c>
      <c r="V6" s="21">
        <f t="shared" si="3"/>
        <v>196.92</v>
      </c>
      <c r="W6" s="21">
        <f t="shared" si="3"/>
        <v>427.81</v>
      </c>
      <c r="X6" s="22">
        <f>IF(X7="",NA(),X7)</f>
        <v>112.11</v>
      </c>
      <c r="Y6" s="22">
        <f t="shared" ref="Y6:AG6" si="4">IF(Y7="",NA(),Y7)</f>
        <v>118.56</v>
      </c>
      <c r="Z6" s="22">
        <f t="shared" si="4"/>
        <v>115.36</v>
      </c>
      <c r="AA6" s="22">
        <f t="shared" si="4"/>
        <v>114.95</v>
      </c>
      <c r="AB6" s="22">
        <f t="shared" si="4"/>
        <v>108.75</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303.89</v>
      </c>
      <c r="AU6" s="22">
        <f t="shared" ref="AU6:BC6" si="6">IF(AU7="",NA(),AU7)</f>
        <v>393.2</v>
      </c>
      <c r="AV6" s="22">
        <f t="shared" si="6"/>
        <v>357.72</v>
      </c>
      <c r="AW6" s="22">
        <f t="shared" si="6"/>
        <v>330.95</v>
      </c>
      <c r="AX6" s="22">
        <f t="shared" si="6"/>
        <v>327.17</v>
      </c>
      <c r="AY6" s="22">
        <f t="shared" si="6"/>
        <v>350.79</v>
      </c>
      <c r="AZ6" s="22">
        <f t="shared" si="6"/>
        <v>354.57</v>
      </c>
      <c r="BA6" s="22">
        <f t="shared" si="6"/>
        <v>357.74</v>
      </c>
      <c r="BB6" s="22">
        <f t="shared" si="6"/>
        <v>344.88</v>
      </c>
      <c r="BC6" s="22">
        <f t="shared" si="6"/>
        <v>326.02</v>
      </c>
      <c r="BD6" s="21" t="str">
        <f>IF(BD7="","",IF(BD7="-","【-】","【"&amp;SUBSTITUTE(TEXT(BD7,"#,##0.00"),"-","△")&amp;"】"))</f>
        <v>【239.69】</v>
      </c>
      <c r="BE6" s="22">
        <f>IF(BE7="",NA(),BE7)</f>
        <v>313.63</v>
      </c>
      <c r="BF6" s="22">
        <f t="shared" ref="BF6:BN6" si="7">IF(BF7="",NA(),BF7)</f>
        <v>287.42</v>
      </c>
      <c r="BG6" s="22">
        <f t="shared" si="7"/>
        <v>348.02</v>
      </c>
      <c r="BH6" s="22">
        <f t="shared" si="7"/>
        <v>280.06</v>
      </c>
      <c r="BI6" s="22">
        <f t="shared" si="7"/>
        <v>279.63</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107.86</v>
      </c>
      <c r="BQ6" s="22">
        <f t="shared" ref="BQ6:BY6" si="8">IF(BQ7="",NA(),BQ7)</f>
        <v>114.78</v>
      </c>
      <c r="BR6" s="22">
        <f t="shared" si="8"/>
        <v>89.78</v>
      </c>
      <c r="BS6" s="22">
        <f t="shared" si="8"/>
        <v>111.23</v>
      </c>
      <c r="BT6" s="22">
        <f t="shared" si="8"/>
        <v>104.9</v>
      </c>
      <c r="BU6" s="22">
        <f t="shared" si="8"/>
        <v>100.85</v>
      </c>
      <c r="BV6" s="22">
        <f t="shared" si="8"/>
        <v>103.79</v>
      </c>
      <c r="BW6" s="22">
        <f t="shared" si="8"/>
        <v>98.3</v>
      </c>
      <c r="BX6" s="22">
        <f t="shared" si="8"/>
        <v>98.89</v>
      </c>
      <c r="BY6" s="22">
        <f t="shared" si="8"/>
        <v>99.25</v>
      </c>
      <c r="BZ6" s="21" t="str">
        <f>IF(BZ7="","",IF(BZ7="-","【-】","【"&amp;SUBSTITUTE(TEXT(BZ7,"#,##0.00"),"-","△")&amp;"】"))</f>
        <v>【97.59】</v>
      </c>
      <c r="CA6" s="22">
        <f>IF(CA7="",NA(),CA7)</f>
        <v>148.38999999999999</v>
      </c>
      <c r="CB6" s="22">
        <f t="shared" ref="CB6:CJ6" si="9">IF(CB7="",NA(),CB7)</f>
        <v>152.09</v>
      </c>
      <c r="CC6" s="22">
        <f t="shared" si="9"/>
        <v>160.49</v>
      </c>
      <c r="CD6" s="22">
        <f t="shared" si="9"/>
        <v>159.66999999999999</v>
      </c>
      <c r="CE6" s="22">
        <f t="shared" si="9"/>
        <v>167.65</v>
      </c>
      <c r="CF6" s="22">
        <f t="shared" si="9"/>
        <v>167.1</v>
      </c>
      <c r="CG6" s="22">
        <f t="shared" si="9"/>
        <v>167.86</v>
      </c>
      <c r="CH6" s="22">
        <f t="shared" si="9"/>
        <v>173.68</v>
      </c>
      <c r="CI6" s="22">
        <f t="shared" si="9"/>
        <v>174.52</v>
      </c>
      <c r="CJ6" s="22">
        <f t="shared" si="9"/>
        <v>178.92</v>
      </c>
      <c r="CK6" s="21" t="str">
        <f>IF(CK7="","",IF(CK7="-","【-】","【"&amp;SUBSTITUTE(TEXT(CK7,"#,##0.00"),"-","△")&amp;"】"))</f>
        <v>【181.66】</v>
      </c>
      <c r="CL6" s="22">
        <f>IF(CL7="",NA(),CL7)</f>
        <v>73.05</v>
      </c>
      <c r="CM6" s="22">
        <f t="shared" ref="CM6:CU6" si="10">IF(CM7="",NA(),CM7)</f>
        <v>72.36</v>
      </c>
      <c r="CN6" s="22">
        <f t="shared" si="10"/>
        <v>71.53</v>
      </c>
      <c r="CO6" s="22">
        <f t="shared" si="10"/>
        <v>70.930000000000007</v>
      </c>
      <c r="CP6" s="22">
        <f t="shared" si="10"/>
        <v>71.27</v>
      </c>
      <c r="CQ6" s="22">
        <f t="shared" si="10"/>
        <v>59.91</v>
      </c>
      <c r="CR6" s="22">
        <f t="shared" si="10"/>
        <v>59.4</v>
      </c>
      <c r="CS6" s="22">
        <f t="shared" si="10"/>
        <v>59.24</v>
      </c>
      <c r="CT6" s="22">
        <f t="shared" si="10"/>
        <v>58.77</v>
      </c>
      <c r="CU6" s="22">
        <f t="shared" si="10"/>
        <v>59.17</v>
      </c>
      <c r="CV6" s="21" t="str">
        <f>IF(CV7="","",IF(CV7="-","【-】","【"&amp;SUBSTITUTE(TEXT(CV7,"#,##0.00"),"-","△")&amp;"】"))</f>
        <v>【60.21】</v>
      </c>
      <c r="CW6" s="22">
        <f>IF(CW7="",NA(),CW7)</f>
        <v>89.42</v>
      </c>
      <c r="CX6" s="22">
        <f t="shared" ref="CX6:DF6" si="11">IF(CX7="",NA(),CX7)</f>
        <v>89.69</v>
      </c>
      <c r="CY6" s="22">
        <f t="shared" si="11"/>
        <v>89.55</v>
      </c>
      <c r="CZ6" s="22">
        <f t="shared" si="11"/>
        <v>89.43</v>
      </c>
      <c r="DA6" s="22">
        <f t="shared" si="11"/>
        <v>88.65</v>
      </c>
      <c r="DB6" s="22">
        <f t="shared" si="11"/>
        <v>87.26</v>
      </c>
      <c r="DC6" s="22">
        <f t="shared" si="11"/>
        <v>87.57</v>
      </c>
      <c r="DD6" s="22">
        <f t="shared" si="11"/>
        <v>87.26</v>
      </c>
      <c r="DE6" s="22">
        <f t="shared" si="11"/>
        <v>86.95</v>
      </c>
      <c r="DF6" s="22">
        <f t="shared" si="11"/>
        <v>86.58</v>
      </c>
      <c r="DG6" s="21" t="str">
        <f>IF(DG7="","",IF(DG7="-","【-】","【"&amp;SUBSTITUTE(TEXT(DG7,"#,##0.00"),"-","△")&amp;"】"))</f>
        <v>【89.21】</v>
      </c>
      <c r="DH6" s="22">
        <f>IF(DH7="",NA(),DH7)</f>
        <v>52.63</v>
      </c>
      <c r="DI6" s="22">
        <f t="shared" ref="DI6:DQ6" si="12">IF(DI7="",NA(),DI7)</f>
        <v>53.46</v>
      </c>
      <c r="DJ6" s="22">
        <f t="shared" si="12"/>
        <v>54.63</v>
      </c>
      <c r="DK6" s="22">
        <f t="shared" si="12"/>
        <v>55.29</v>
      </c>
      <c r="DL6" s="22">
        <f t="shared" si="12"/>
        <v>55.48</v>
      </c>
      <c r="DM6" s="22">
        <f t="shared" si="12"/>
        <v>49.2</v>
      </c>
      <c r="DN6" s="22">
        <f t="shared" si="12"/>
        <v>50.01</v>
      </c>
      <c r="DO6" s="22">
        <f t="shared" si="12"/>
        <v>50.99</v>
      </c>
      <c r="DP6" s="22">
        <f t="shared" si="12"/>
        <v>51.79</v>
      </c>
      <c r="DQ6" s="22">
        <f t="shared" si="12"/>
        <v>52.02</v>
      </c>
      <c r="DR6" s="21" t="str">
        <f>IF(DR7="","",IF(DR7="-","【-】","【"&amp;SUBSTITUTE(TEXT(DR7,"#,##0.00"),"-","△")&amp;"】"))</f>
        <v>【52.41】</v>
      </c>
      <c r="DS6" s="22">
        <f>IF(DS7="",NA(),DS7)</f>
        <v>18.8</v>
      </c>
      <c r="DT6" s="22">
        <f t="shared" ref="DT6:EB6" si="13">IF(DT7="",NA(),DT7)</f>
        <v>23.42</v>
      </c>
      <c r="DU6" s="22">
        <f t="shared" si="13"/>
        <v>25.31</v>
      </c>
      <c r="DV6" s="22">
        <f t="shared" si="13"/>
        <v>27.62</v>
      </c>
      <c r="DW6" s="22">
        <f t="shared" si="13"/>
        <v>31.1</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0.83</v>
      </c>
      <c r="EE6" s="22">
        <f t="shared" ref="EE6:EM6" si="14">IF(EE7="",NA(),EE7)</f>
        <v>0.94</v>
      </c>
      <c r="EF6" s="22">
        <f t="shared" si="14"/>
        <v>0.35</v>
      </c>
      <c r="EG6" s="22">
        <f t="shared" si="14"/>
        <v>0.52</v>
      </c>
      <c r="EH6" s="22">
        <f t="shared" si="14"/>
        <v>0.45</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2">
      <c r="A7" s="15"/>
      <c r="B7" s="24">
        <v>2024</v>
      </c>
      <c r="C7" s="24">
        <v>462152</v>
      </c>
      <c r="D7" s="24">
        <v>46</v>
      </c>
      <c r="E7" s="24">
        <v>1</v>
      </c>
      <c r="F7" s="24">
        <v>0</v>
      </c>
      <c r="G7" s="24">
        <v>1</v>
      </c>
      <c r="H7" s="24" t="s">
        <v>93</v>
      </c>
      <c r="I7" s="24" t="s">
        <v>94</v>
      </c>
      <c r="J7" s="24" t="s">
        <v>95</v>
      </c>
      <c r="K7" s="24" t="s">
        <v>96</v>
      </c>
      <c r="L7" s="24" t="s">
        <v>97</v>
      </c>
      <c r="M7" s="24" t="s">
        <v>98</v>
      </c>
      <c r="N7" s="25" t="s">
        <v>99</v>
      </c>
      <c r="O7" s="25">
        <v>74.7</v>
      </c>
      <c r="P7" s="25">
        <v>93.88</v>
      </c>
      <c r="Q7" s="25">
        <v>2910</v>
      </c>
      <c r="R7" s="25">
        <v>90536</v>
      </c>
      <c r="S7" s="25">
        <v>682.92</v>
      </c>
      <c r="T7" s="25">
        <v>132.57</v>
      </c>
      <c r="U7" s="25">
        <v>84245</v>
      </c>
      <c r="V7" s="25">
        <v>196.92</v>
      </c>
      <c r="W7" s="25">
        <v>427.81</v>
      </c>
      <c r="X7" s="25">
        <v>112.11</v>
      </c>
      <c r="Y7" s="25">
        <v>118.56</v>
      </c>
      <c r="Z7" s="25">
        <v>115.36</v>
      </c>
      <c r="AA7" s="25">
        <v>114.95</v>
      </c>
      <c r="AB7" s="25">
        <v>108.75</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303.89</v>
      </c>
      <c r="AU7" s="25">
        <v>393.2</v>
      </c>
      <c r="AV7" s="25">
        <v>357.72</v>
      </c>
      <c r="AW7" s="25">
        <v>330.95</v>
      </c>
      <c r="AX7" s="25">
        <v>327.17</v>
      </c>
      <c r="AY7" s="25">
        <v>350.79</v>
      </c>
      <c r="AZ7" s="25">
        <v>354.57</v>
      </c>
      <c r="BA7" s="25">
        <v>357.74</v>
      </c>
      <c r="BB7" s="25">
        <v>344.88</v>
      </c>
      <c r="BC7" s="25">
        <v>326.02</v>
      </c>
      <c r="BD7" s="25">
        <v>239.69</v>
      </c>
      <c r="BE7" s="25">
        <v>313.63</v>
      </c>
      <c r="BF7" s="25">
        <v>287.42</v>
      </c>
      <c r="BG7" s="25">
        <v>348.02</v>
      </c>
      <c r="BH7" s="25">
        <v>280.06</v>
      </c>
      <c r="BI7" s="25">
        <v>279.63</v>
      </c>
      <c r="BJ7" s="25">
        <v>322.92</v>
      </c>
      <c r="BK7" s="25">
        <v>303.45999999999998</v>
      </c>
      <c r="BL7" s="25">
        <v>307.27999999999997</v>
      </c>
      <c r="BM7" s="25">
        <v>304.02</v>
      </c>
      <c r="BN7" s="25">
        <v>300.54000000000002</v>
      </c>
      <c r="BO7" s="25">
        <v>264.86</v>
      </c>
      <c r="BP7" s="25">
        <v>107.86</v>
      </c>
      <c r="BQ7" s="25">
        <v>114.78</v>
      </c>
      <c r="BR7" s="25">
        <v>89.78</v>
      </c>
      <c r="BS7" s="25">
        <v>111.23</v>
      </c>
      <c r="BT7" s="25">
        <v>104.9</v>
      </c>
      <c r="BU7" s="25">
        <v>100.85</v>
      </c>
      <c r="BV7" s="25">
        <v>103.79</v>
      </c>
      <c r="BW7" s="25">
        <v>98.3</v>
      </c>
      <c r="BX7" s="25">
        <v>98.89</v>
      </c>
      <c r="BY7" s="25">
        <v>99.25</v>
      </c>
      <c r="BZ7" s="25">
        <v>97.59</v>
      </c>
      <c r="CA7" s="25">
        <v>148.38999999999999</v>
      </c>
      <c r="CB7" s="25">
        <v>152.09</v>
      </c>
      <c r="CC7" s="25">
        <v>160.49</v>
      </c>
      <c r="CD7" s="25">
        <v>159.66999999999999</v>
      </c>
      <c r="CE7" s="25">
        <v>167.65</v>
      </c>
      <c r="CF7" s="25">
        <v>167.1</v>
      </c>
      <c r="CG7" s="25">
        <v>167.86</v>
      </c>
      <c r="CH7" s="25">
        <v>173.68</v>
      </c>
      <c r="CI7" s="25">
        <v>174.52</v>
      </c>
      <c r="CJ7" s="25">
        <v>178.92</v>
      </c>
      <c r="CK7" s="25">
        <v>181.66</v>
      </c>
      <c r="CL7" s="25">
        <v>73.05</v>
      </c>
      <c r="CM7" s="25">
        <v>72.36</v>
      </c>
      <c r="CN7" s="25">
        <v>71.53</v>
      </c>
      <c r="CO7" s="25">
        <v>70.930000000000007</v>
      </c>
      <c r="CP7" s="25">
        <v>71.27</v>
      </c>
      <c r="CQ7" s="25">
        <v>59.91</v>
      </c>
      <c r="CR7" s="25">
        <v>59.4</v>
      </c>
      <c r="CS7" s="25">
        <v>59.24</v>
      </c>
      <c r="CT7" s="25">
        <v>58.77</v>
      </c>
      <c r="CU7" s="25">
        <v>59.17</v>
      </c>
      <c r="CV7" s="25">
        <v>60.21</v>
      </c>
      <c r="CW7" s="25">
        <v>89.42</v>
      </c>
      <c r="CX7" s="25">
        <v>89.69</v>
      </c>
      <c r="CY7" s="25">
        <v>89.55</v>
      </c>
      <c r="CZ7" s="25">
        <v>89.43</v>
      </c>
      <c r="DA7" s="25">
        <v>88.65</v>
      </c>
      <c r="DB7" s="25">
        <v>87.26</v>
      </c>
      <c r="DC7" s="25">
        <v>87.57</v>
      </c>
      <c r="DD7" s="25">
        <v>87.26</v>
      </c>
      <c r="DE7" s="25">
        <v>86.95</v>
      </c>
      <c r="DF7" s="25">
        <v>86.58</v>
      </c>
      <c r="DG7" s="25">
        <v>89.21</v>
      </c>
      <c r="DH7" s="25">
        <v>52.63</v>
      </c>
      <c r="DI7" s="25">
        <v>53.46</v>
      </c>
      <c r="DJ7" s="25">
        <v>54.63</v>
      </c>
      <c r="DK7" s="25">
        <v>55.29</v>
      </c>
      <c r="DL7" s="25">
        <v>55.48</v>
      </c>
      <c r="DM7" s="25">
        <v>49.2</v>
      </c>
      <c r="DN7" s="25">
        <v>50.01</v>
      </c>
      <c r="DO7" s="25">
        <v>50.99</v>
      </c>
      <c r="DP7" s="25">
        <v>51.79</v>
      </c>
      <c r="DQ7" s="25">
        <v>52.02</v>
      </c>
      <c r="DR7" s="25">
        <v>52.41</v>
      </c>
      <c r="DS7" s="25">
        <v>18.8</v>
      </c>
      <c r="DT7" s="25">
        <v>23.42</v>
      </c>
      <c r="DU7" s="25">
        <v>25.31</v>
      </c>
      <c r="DV7" s="25">
        <v>27.62</v>
      </c>
      <c r="DW7" s="25">
        <v>31.1</v>
      </c>
      <c r="DX7" s="25">
        <v>18.329999999999998</v>
      </c>
      <c r="DY7" s="25">
        <v>20.27</v>
      </c>
      <c r="DZ7" s="25">
        <v>21.69</v>
      </c>
      <c r="EA7" s="25">
        <v>23.19</v>
      </c>
      <c r="EB7" s="25">
        <v>24.61</v>
      </c>
      <c r="EC7" s="25">
        <v>26.78</v>
      </c>
      <c r="ED7" s="25">
        <v>0.83</v>
      </c>
      <c r="EE7" s="25">
        <v>0.94</v>
      </c>
      <c r="EF7" s="25">
        <v>0.35</v>
      </c>
      <c r="EG7" s="25">
        <v>0.52</v>
      </c>
      <c r="EH7" s="25">
        <v>0.45</v>
      </c>
      <c r="EI7" s="25">
        <v>0.6</v>
      </c>
      <c r="EJ7" s="25">
        <v>0.56000000000000005</v>
      </c>
      <c r="EK7" s="25">
        <v>0.6</v>
      </c>
      <c r="EL7" s="25">
        <v>0.53</v>
      </c>
      <c r="EM7" s="25">
        <v>0.54</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西川 隆太</cp:lastModifiedBy>
  <dcterms:created xsi:type="dcterms:W3CDTF">2025-12-12T09:25:07Z</dcterms:created>
  <dcterms:modified xsi:type="dcterms:W3CDTF">2026-03-04T02:09:43Z</dcterms:modified>
  <cp:category/>
</cp:coreProperties>
</file>