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43 与論町（済）\"/>
    </mc:Choice>
  </mc:AlternateContent>
  <xr:revisionPtr revIDLastSave="0" documentId="13_ncr:1_{4DD6801B-2AE4-4DEC-B2B8-BE5FD719B988}" xr6:coauthVersionLast="47" xr6:coauthVersionMax="47" xr10:uidLastSave="{00000000-0000-0000-0000-000000000000}"/>
  <workbookProtection workbookAlgorithmName="SHA-512" workbookHashValue="QU3XFzHW4HI1rjc57Xv3LJgqgk7Wy6uTSzq5XbYIxjN46B9PpxQjGkC5ejr0Nq6cQ3kILVNOkUBnOZyGPlmp7g==" workbookSaltValue="icX9p8u4rOpfDd41GncSK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Q6" i="5"/>
  <c r="P6" i="5"/>
  <c r="P10" i="4" s="1"/>
  <c r="O6" i="5"/>
  <c r="N6" i="5"/>
  <c r="M6" i="5"/>
  <c r="L6" i="5"/>
  <c r="W8" i="4" s="1"/>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F85" i="4"/>
  <c r="E85" i="4"/>
  <c r="BB10" i="4"/>
  <c r="AL10" i="4"/>
  <c r="W10" i="4"/>
  <c r="I10" i="4"/>
  <c r="B10" i="4"/>
  <c r="AL8" i="4"/>
  <c r="AD8" i="4"/>
  <c r="I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<sst xmlns="http://schemas.openxmlformats.org/spreadsheetml/2006/main" count="228" uniqueCount="114">
  <si>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</si>
  <si>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</si>
  <si>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</si>
  <si>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</si>
  <si>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</si>
  <si>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</si>
  <si>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</si>
  <si>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</si>
  <si>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</si>
  <si>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</si>
  <si>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</si>
  <si>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</si>
  <si>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</si>
  <si>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</si>
  <si>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</si>
  <si>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</si>
  <si>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</si>
  <si>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</si>
  <si>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</si>
  <si>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</si>
  <si>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</si>
  <si>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</si>
  <si>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</si>
  <si>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</si>
  <si>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</si>
  <si>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</si>
  <si>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</si>
  <si>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</si>
  <si>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</si>
  <si>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</si>
  <si>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</si>
  <si>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</si>
  <si>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</si>
  <si>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</si>
  <si>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</si>
  <si>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</si>
  <si>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</si>
  <si>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</si>
  <si>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</si>
  <si>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</si>
  <si>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</si>
  <si>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</si>
  <si>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</si>
  <si>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</si>
  <si>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</si>
  <si>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</si>
  <si>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</si>
  <si>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</si>
  <si>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</si>
  <si>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</si>
  <si>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</si>
  <si>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</si>
  <si>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</si>
  <si>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</si>
  <si>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</si>
  <si>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</si>
  <si>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</si>
  <si>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</si>
  <si>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</si>
  <si>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</si>
  <si>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</si>
  <si>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</si>
  <si>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</si>
  <si>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</si>
  <si>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</si>
  <si>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</si>
  <si>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</si>
  <si>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</si>
  <si>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</si>
  <si>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</si>
  <si>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</si>
  <si>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</si>
  <si>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</si>
  <si>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</si>
  <si>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</si>
  <si>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</si>
  <si>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</si>
  <si>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</si>
  <si>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</si>
  <si>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</si>
  <si>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</si>
  <si>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</si>
  <si>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</si>
  <si>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</si>
  <si>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</si>
  <si>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</si>
  <si>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</si>
  <si>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</si>
  <si>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</si>
  <si>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</si>
  <si>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</si>
  <si>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</si>
  <si>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</si>
  <si>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与論町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</si>
  <si>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</si>
  <si>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</si>
  <si>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</si>
  <si>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</si>
  <si>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</si>
  <si>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</si>
  <si>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</si>
  <si>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</si>
  <si>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</si>
  <si>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</si>
  <si>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</si>
  <si>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</si>
  <si>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</si>
  <si>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</si>
  <si>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</si>
  <si>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</si>
  <si>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</si>
  <si>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【①経常損益】経常収支比率
 与論町水道事業の経営状況は、経常黒字（単年度収支が100％以上）となっているため、施設維持管理費や施設建設時の企業債（借金）の利息返済を行いつつも、年度毎の給水収益（料金収入）で費用を賄うことができている。
【②累積欠損】累積欠損金比率
　現在欠損金は発生していない。①のとおり令和5年度同様収支比率は前年に比べ上昇しているが、給水人口は依然減少傾向にあり、今後施設や管路の大規模な修繕・更新が行われることを鑑みれば赤字となる可能性があるといえる。現在、水道事業以外が行う事業（県や町が行う道路工事）に併せて管路布設替工事を実施し、路面（アスファルト等）工事費用の抑制等の各種経費削減に取り組んでおり、今後も引き続き経費削減に努める必要がある。
【③支払能力】流動比率
 短期的（１年以内）な債務に対する支払能力を示す指標であるが、令和6年度は平均値をやや上回っているものの過去5年間の中で最も比率が低くなっている。今後は、資金残高の推移に留意しつつ、計画的な資金管理を行い、安定的な事業運営の確保に努める。
【④債務残高】企業債残高対給水収益比率
 平均値と比較し低い値となっているが、地理的要因から与論町の浄水場は海水淡水化施設を導入しているため更新に多額の費用がかかる。また、管路の経年劣化率も高いことから、今後大規模な修繕および更新が必要であり、債務残高の増加が見込まれる。
【⑤料金水準の適切性】料金回収率
 給水に係る費用がどの程度給水収益で賄えているかを示す指標となる。現在100％超で推移している。引き続き、安定的な料金収入の確保に努める。
【⑥費用の効率性】給水原価
 給水原価は、浄水場（海水淡水化施設）の運営に多大な費用を要す等の理由から高い傾向にあるものの、令和6年度においては費用の抑制等により類似団体と比較して低い水準となっていることが考えられる。ただし、構造的要因に大きな変化はなく、引き続き効率的な事業運営に努める必要がある。
【⑦施設の効率性】施設利用率
 １日の平均配水能力に対する１日の平均配水量を示す数値であるが、浄水場建設時の計画人口6,100人に対し現在の給水人口は4,984人となっており、水道事業の経営の健全性を確保するためにも、浄水場施設の更新時期に合わせたダウンサイジング（小規模化）等を行い、維持管理費の減少および施設の利用率向上に努めたい。
【⑧供給した配水量の効率性】有収率
 経年劣化の管路が多いため、依然として漏水が多い状況にあり年々減少している。一時的な漏水工事だけでなく、管路の布設替により有収率の向上に努めることで、全体的な経費の削減に努めたい。
</t>
    <phoneticPr fontId="4"/>
  </si>
  <si>
    <t xml:space="preserve"> 施設全体の減価償却の状況が約70％、管路経年化率約63％となっている。類似団体と比較し、管路更新率は高い値となっているが、策定中の基本計画に基づき、施設および管路を適切な順序で更新していく必要がある。
【①施設全体の減価償却の状況】有形固定資産減価償却率
 水源ポンプ室や電気室の殆どが建造後30年以上経過している。また、配水地にも法定耐用年数を超えるものもある。
【②管路の経年化の状況】管路経年化率
 導水・送水・配水管路の約63％が法定耐用年数を超過している。そのため、漏水等が発生し経営状況に影響を与える要因となっている。また、令和5年度に比べ大幅に減少しているのは、管路台帳を改めて精査したところ、令和5年度までの法定耐用年数の解釈に誤りがあったため、6年度より数値を修正したものである。
【③管路の更新投資の実施状況】管路更新率
 類似団体と比較し、高い値となっているが、現在の1.42％の場合、すべての管路を更新するのに約70年かかる更新ペースである。法定耐用年数を超えるものが約63％あり、財源を確保し策定中の基本計画に基づき適切な順序で順次更新していく必要がある。
 ただし、単独での布設替工事は膨大な費用が掛かるため、補助事業を利用できるものについては、積極的に補助事業を利用し更新を進める必要がある。
</t>
    <phoneticPr fontId="4"/>
  </si>
  <si>
    <t xml:space="preserve"> 収益の大部分を占める給水収益について、経常収支比率は100％を超えており、新型コロナウイルス感染症の影響で減少していた観光客の増加等も影響し、令和5年度に続き今年度も増加したものの、給水人口は年々減少しており、今後の需要は減少していく可能性が高い。
 また、配水量に対する有収水量の割合（有収率）は、類似団体の平均値を上回っているが依然として漏水が多い状況にあり、更に有収率の向上を図る必要がある。管路経年化率に表れている通り、法定耐用年数を経過した管路を多く保有していることや、取水施設・浄水場（海水淡水化施設）も建造後20年以上経過しており、浄水施設能力の強化・水質のさらなる向上が町民から求められている現状を鑑みても、基本計画に基づき適切な順序で更新作業を進めていく必要がある。しかしながら、公営事業に携わる人材の確保が全国的にも課題となっており、本町においても例外ではなく、特に管路の更新工事においては限られた人員での対応となる可能性が高いことから、更新作業を円滑に進めていくためには人材配置や運営体制のあり方も検討していく必要がある。
 昨今の物価高騰については、離島地域である本町においては輸送コストの増加など影響は大きく、また、上記更新等に係る事業費にも大きく影響することが考えられる。更なる経費削減に努めるとともに、この先も持続可能な安定した事業運営を維持していくためには、議会や町民のコンセンサスを得ながら近い将来料金改定が必要になると思われ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</si>
</sst>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color theme="1"/>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0.57999999999999996</c:v>
                </c:pt>
                <c:pt idx="1">
                  <c:v>1.03</c:v>
                </c:pt>
                <c:pt idx="2">
                  <c:v>1.21</c:v>
                </c:pt>
                <c:pt idx="3">
                  <c:v>1.47</c:v>
                </c:pt>
                <c:pt idx="4">
                  <c:v>1.42</c:v>
                </c:pt>
              </c:numCache>
            </c:numRef>
          </c:val>
          <c:extLst>
            <c:ext xmlns:c16="http://schemas.microsoft.com/office/drawing/2014/chart" uri="{C3380CC4-5D6E-409C-BE32-E72D297353CC}">
              <c16:uniqueId val="{00000000-283B-4258-BCBC-9E6F456C803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0.41</c:v>
                </c:pt>
              </c:numCache>
            </c:numRef>
          </c:val>
          <c:smooth val="0"/>
          <c:extLst>
            <c:ext xmlns:c16="http://schemas.microsoft.com/office/drawing/2014/chart" uri="{C3380CC4-5D6E-409C-BE32-E72D297353CC}">
              <c16:uniqueId val="{00000001-283B-4258-BCBC-9E6F456C803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49.2</c:v>
                </c:pt>
                <c:pt idx="1">
                  <c:v>49.55</c:v>
                </c:pt>
                <c:pt idx="2">
                  <c:v>49.89</c:v>
                </c:pt>
                <c:pt idx="3">
                  <c:v>52.17</c:v>
                </c:pt>
                <c:pt idx="4">
                  <c:v>54.46</c:v>
                </c:pt>
              </c:numCache>
            </c:numRef>
          </c:val>
          <c:extLst>
            <c:ext xmlns:c16="http://schemas.microsoft.com/office/drawing/2014/chart" uri="{C3380CC4-5D6E-409C-BE32-E72D297353CC}">
              <c16:uniqueId val="{00000000-B369-4CBB-B982-641F1C7CB9B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43.22</c:v>
                </c:pt>
              </c:numCache>
            </c:numRef>
          </c:val>
          <c:smooth val="0"/>
          <c:extLst>
            <c:ext xmlns:c16="http://schemas.microsoft.com/office/drawing/2014/chart" uri="{C3380CC4-5D6E-409C-BE32-E72D297353CC}">
              <c16:uniqueId val="{00000001-B369-4CBB-B982-641F1C7CB9B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85.99</c:v>
                </c:pt>
                <c:pt idx="1">
                  <c:v>85</c:v>
                </c:pt>
                <c:pt idx="2">
                  <c:v>84</c:v>
                </c:pt>
                <c:pt idx="3">
                  <c:v>83.1</c:v>
                </c:pt>
                <c:pt idx="4">
                  <c:v>81.900000000000006</c:v>
                </c:pt>
              </c:numCache>
            </c:numRef>
          </c:val>
          <c:extLst>
            <c:ext xmlns:c16="http://schemas.microsoft.com/office/drawing/2014/chart" uri="{C3380CC4-5D6E-409C-BE32-E72D297353CC}">
              <c16:uniqueId val="{00000000-28F8-4683-A07B-3759436437D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70.16</c:v>
                </c:pt>
              </c:numCache>
            </c:numRef>
          </c:val>
          <c:smooth val="0"/>
          <c:extLst>
            <c:ext xmlns:c16="http://schemas.microsoft.com/office/drawing/2014/chart" uri="{C3380CC4-5D6E-409C-BE32-E72D297353CC}">
              <c16:uniqueId val="{00000001-28F8-4683-A07B-3759436437D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114.97</c:v>
                </c:pt>
                <c:pt idx="1">
                  <c:v>108.26</c:v>
                </c:pt>
                <c:pt idx="2">
                  <c:v>106.22</c:v>
                </c:pt>
                <c:pt idx="3">
                  <c:v>110.47</c:v>
                </c:pt>
                <c:pt idx="4">
                  <c:v>113.51</c:v>
                </c:pt>
              </c:numCache>
            </c:numRef>
          </c:val>
          <c:extLst>
            <c:ext xmlns:c16="http://schemas.microsoft.com/office/drawing/2014/chart" uri="{C3380CC4-5D6E-409C-BE32-E72D297353CC}">
              <c16:uniqueId val="{00000000-BEFA-4C5E-8251-97E59E288C6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105.82</c:v>
                </c:pt>
              </c:numCache>
            </c:numRef>
          </c:val>
          <c:smooth val="0"/>
          <c:extLst>
            <c:ext xmlns:c16="http://schemas.microsoft.com/office/drawing/2014/chart" uri="{C3380CC4-5D6E-409C-BE32-E72D297353CC}">
              <c16:uniqueId val="{00000001-BEFA-4C5E-8251-97E59E288C6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69.98</c:v>
                </c:pt>
                <c:pt idx="1">
                  <c:v>70.319999999999993</c:v>
                </c:pt>
                <c:pt idx="2">
                  <c:v>69.930000000000007</c:v>
                </c:pt>
                <c:pt idx="3">
                  <c:v>69.53</c:v>
                </c:pt>
                <c:pt idx="4">
                  <c:v>68.569999999999993</c:v>
                </c:pt>
              </c:numCache>
            </c:numRef>
          </c:val>
          <c:extLst>
            <c:ext xmlns:c16="http://schemas.microsoft.com/office/drawing/2014/chart" uri="{C3380CC4-5D6E-409C-BE32-E72D297353CC}">
              <c16:uniqueId val="{00000000-8129-4BBD-89DF-AFF071E1EA3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51.79</c:v>
                </c:pt>
              </c:numCache>
            </c:numRef>
          </c:val>
          <c:smooth val="0"/>
          <c:extLst>
            <c:ext xmlns:c16="http://schemas.microsoft.com/office/drawing/2014/chart" uri="{C3380CC4-5D6E-409C-BE32-E72D297353CC}">
              <c16:uniqueId val="{00000001-8129-4BBD-89DF-AFF071E1EA3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92.06</c:v>
                </c:pt>
                <c:pt idx="1">
                  <c:v>93.78</c:v>
                </c:pt>
                <c:pt idx="2">
                  <c:v>93.42</c:v>
                </c:pt>
                <c:pt idx="3">
                  <c:v>93.87</c:v>
                </c:pt>
                <c:pt idx="4">
                  <c:v>62.66</c:v>
                </c:pt>
              </c:numCache>
            </c:numRef>
          </c:val>
          <c:extLst>
            <c:ext xmlns:c16="http://schemas.microsoft.com/office/drawing/2014/chart" uri="{C3380CC4-5D6E-409C-BE32-E72D297353CC}">
              <c16:uniqueId val="{00000000-93CA-4578-8FD7-21266C81B2C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23.12</c:v>
                </c:pt>
              </c:numCache>
            </c:numRef>
          </c:val>
          <c:smooth val="0"/>
          <c:extLst>
            <c:ext xmlns:c16="http://schemas.microsoft.com/office/drawing/2014/chart" uri="{C3380CC4-5D6E-409C-BE32-E72D297353CC}">
              <c16:uniqueId val="{00000001-93CA-4578-8FD7-21266C81B2C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66-40D2-9E8B-F203B8C95DB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19.850000000000001</c:v>
                </c:pt>
              </c:numCache>
            </c:numRef>
          </c:val>
          <c:smooth val="0"/>
          <c:extLst>
            <c:ext xmlns:c16="http://schemas.microsoft.com/office/drawing/2014/chart" uri="{C3380CC4-5D6E-409C-BE32-E72D297353CC}">
              <c16:uniqueId val="{00000001-D766-40D2-9E8B-F203B8C95DB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851.65</c:v>
                </c:pt>
                <c:pt idx="1">
                  <c:v>618.72</c:v>
                </c:pt>
                <c:pt idx="2">
                  <c:v>744.28</c:v>
                </c:pt>
                <c:pt idx="3">
                  <c:v>447.75</c:v>
                </c:pt>
                <c:pt idx="4">
                  <c:v>319.72000000000003</c:v>
                </c:pt>
              </c:numCache>
            </c:numRef>
          </c:val>
          <c:extLst>
            <c:ext xmlns:c16="http://schemas.microsoft.com/office/drawing/2014/chart" uri="{C3380CC4-5D6E-409C-BE32-E72D297353CC}">
              <c16:uniqueId val="{00000000-51E7-4747-B385-E37686CBF5D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294.89</c:v>
                </c:pt>
              </c:numCache>
            </c:numRef>
          </c:val>
          <c:smooth val="0"/>
          <c:extLst>
            <c:ext xmlns:c16="http://schemas.microsoft.com/office/drawing/2014/chart" uri="{C3380CC4-5D6E-409C-BE32-E72D297353CC}">
              <c16:uniqueId val="{00000001-51E7-4747-B385-E37686CBF5D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81.290000000000006</c:v>
                </c:pt>
                <c:pt idx="1">
                  <c:v>72.59</c:v>
                </c:pt>
                <c:pt idx="2">
                  <c:v>63.44</c:v>
                </c:pt>
                <c:pt idx="3">
                  <c:v>51.53</c:v>
                </c:pt>
                <c:pt idx="4">
                  <c:v>40.97</c:v>
                </c:pt>
              </c:numCache>
            </c:numRef>
          </c:val>
          <c:extLst>
            <c:ext xmlns:c16="http://schemas.microsoft.com/office/drawing/2014/chart" uri="{C3380CC4-5D6E-409C-BE32-E72D297353CC}">
              <c16:uniqueId val="{00000000-18A2-4B65-9BC0-A3509FB16B1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602.79</c:v>
                </c:pt>
              </c:numCache>
            </c:numRef>
          </c:val>
          <c:smooth val="0"/>
          <c:extLst>
            <c:ext xmlns:c16="http://schemas.microsoft.com/office/drawing/2014/chart" uri="{C3380CC4-5D6E-409C-BE32-E72D297353CC}">
              <c16:uniqueId val="{00000001-18A2-4B65-9BC0-A3509FB16B1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112.85</c:v>
                </c:pt>
                <c:pt idx="1">
                  <c:v>106.53</c:v>
                </c:pt>
                <c:pt idx="2">
                  <c:v>102.04</c:v>
                </c:pt>
                <c:pt idx="3">
                  <c:v>106.05</c:v>
                </c:pt>
                <c:pt idx="4">
                  <c:v>110.85</c:v>
                </c:pt>
              </c:numCache>
            </c:numRef>
          </c:val>
          <c:extLst>
            <c:ext xmlns:c16="http://schemas.microsoft.com/office/drawing/2014/chart" uri="{C3380CC4-5D6E-409C-BE32-E72D297353CC}">
              <c16:uniqueId val="{00000000-F5D7-461B-8887-D09745F170E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77.459999999999994</c:v>
                </c:pt>
              </c:numCache>
            </c:numRef>
          </c:val>
          <c:smooth val="0"/>
          <c:extLst>
            <c:ext xmlns:c16="http://schemas.microsoft.com/office/drawing/2014/chart" uri="{C3380CC4-5D6E-409C-BE32-E72D297353CC}">
              <c16:uniqueId val="{00000001-F5D7-461B-8887-D09745F170E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234.33</c:v>
                </c:pt>
                <c:pt idx="1">
                  <c:v>248.24</c:v>
                </c:pt>
                <c:pt idx="2">
                  <c:v>260.14</c:v>
                </c:pt>
                <c:pt idx="3">
                  <c:v>253.12</c:v>
                </c:pt>
                <c:pt idx="4">
                  <c:v>244.31</c:v>
                </c:pt>
              </c:numCache>
            </c:numRef>
          </c:val>
          <c:extLst>
            <c:ext xmlns:c16="http://schemas.microsoft.com/office/drawing/2014/chart" uri="{C3380CC4-5D6E-409C-BE32-E72D297353CC}">
              <c16:uniqueId val="{00000000-0CFA-4A9B-9100-E38F374D58B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290.02999999999997</c:v>
                </c:pt>
              </c:numCache>
            </c:numRef>
          </c:val>
          <c:smooth val="0"/>
          <c:extLst>
            <c:ext xmlns:c16="http://schemas.microsoft.com/office/drawing/2014/chart" uri="{C3380CC4-5D6E-409C-BE32-E72D297353CC}">
              <c16:uniqueId val="{00000001-0CFA-4A9B-9100-E38F374D58B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鹿児島県　与論町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A9</v>
      </c>
      <c r="X8" s="77"/>
      <c r="Y8" s="77"/>
      <c r="Z8" s="77"/>
      <c r="AA8" s="77"/>
      <c r="AB8" s="77"/>
      <c r="AC8" s="77"/>
      <c r="AD8" s="77" t="str">
        <f>データ!$M$6</f>
        <v>非設置</v>
      </c>
      <c r="AE8" s="77"/>
      <c r="AF8" s="77"/>
      <c r="AG8" s="77"/>
      <c r="AH8" s="77"/>
      <c r="AI8" s="77"/>
      <c r="AJ8" s="77"/>
      <c r="AK8" s="2"/>
      <c r="AL8" s="68">
        <f>データ!$R$6</f>
        <v>5062</v>
      </c>
      <c r="AM8" s="68"/>
      <c r="AN8" s="68"/>
      <c r="AO8" s="68"/>
      <c r="AP8" s="68"/>
      <c r="AQ8" s="68"/>
      <c r="AR8" s="68"/>
      <c r="AS8" s="68"/>
      <c r="AT8" s="36">
        <f>データ!$S$6</f>
        <v>20.58</v>
      </c>
      <c r="AU8" s="37"/>
      <c r="AV8" s="37"/>
      <c r="AW8" s="37"/>
      <c r="AX8" s="37"/>
      <c r="AY8" s="37"/>
      <c r="AZ8" s="37"/>
      <c r="BA8" s="37"/>
      <c r="BB8" s="57">
        <f>データ!$T$6</f>
        <v>245.97</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89.01</v>
      </c>
      <c r="J10" s="37"/>
      <c r="K10" s="37"/>
      <c r="L10" s="37"/>
      <c r="M10" s="37"/>
      <c r="N10" s="37"/>
      <c r="O10" s="67"/>
      <c r="P10" s="57">
        <f>データ!$P$6</f>
        <v>99.92</v>
      </c>
      <c r="Q10" s="57"/>
      <c r="R10" s="57"/>
      <c r="S10" s="57"/>
      <c r="T10" s="57"/>
      <c r="U10" s="57"/>
      <c r="V10" s="57"/>
      <c r="W10" s="68">
        <f>データ!$Q$6</f>
        <v>5115</v>
      </c>
      <c r="X10" s="68"/>
      <c r="Y10" s="68"/>
      <c r="Z10" s="68"/>
      <c r="AA10" s="68"/>
      <c r="AB10" s="68"/>
      <c r="AC10" s="68"/>
      <c r="AD10" s="2"/>
      <c r="AE10" s="2"/>
      <c r="AF10" s="2"/>
      <c r="AG10" s="2"/>
      <c r="AH10" s="2"/>
      <c r="AI10" s="2"/>
      <c r="AJ10" s="2"/>
      <c r="AK10" s="2"/>
      <c r="AL10" s="68">
        <f>データ!$U$6</f>
        <v>4984</v>
      </c>
      <c r="AM10" s="68"/>
      <c r="AN10" s="68"/>
      <c r="AO10" s="68"/>
      <c r="AP10" s="68"/>
      <c r="AQ10" s="68"/>
      <c r="AR10" s="68"/>
      <c r="AS10" s="68"/>
      <c r="AT10" s="36">
        <f>データ!$V$6</f>
        <v>20</v>
      </c>
      <c r="AU10" s="37"/>
      <c r="AV10" s="37"/>
      <c r="AW10" s="37"/>
      <c r="AX10" s="37"/>
      <c r="AY10" s="37"/>
      <c r="AZ10" s="37"/>
      <c r="BA10" s="37"/>
      <c r="BB10" s="57">
        <f>データ!$W$6</f>
        <v>249.2</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112</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113</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MvCy9k/wu0pEc6aEH+KE+Kz5NkZn/31gffFkyJ6mTcnrv/fO1a3LwbAeVhmTOyLbJlaX6T0sJ9hqyN2TtXXYSQ==" saltValue="qrMEP9wMNlSXj2ion8HZ9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465356</v>
      </c>
      <c r="D6" s="20">
        <f t="shared" si="3"/>
        <v>46</v>
      </c>
      <c r="E6" s="20">
        <f t="shared" si="3"/>
        <v>1</v>
      </c>
      <c r="F6" s="20">
        <f t="shared" si="3"/>
        <v>0</v>
      </c>
      <c r="G6" s="20">
        <f t="shared" si="3"/>
        <v>1</v>
      </c>
      <c r="H6" s="20" t="str">
        <f t="shared" si="3"/>
        <v>鹿児島県　与論町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89.01</v>
      </c>
      <c r="P6" s="21">
        <f t="shared" si="3"/>
        <v>99.92</v>
      </c>
      <c r="Q6" s="21">
        <f t="shared" si="3"/>
        <v>5115</v>
      </c>
      <c r="R6" s="21">
        <f t="shared" si="3"/>
        <v>5062</v>
      </c>
      <c r="S6" s="21">
        <f t="shared" si="3"/>
        <v>20.58</v>
      </c>
      <c r="T6" s="21">
        <f t="shared" si="3"/>
        <v>245.97</v>
      </c>
      <c r="U6" s="21">
        <f t="shared" si="3"/>
        <v>4984</v>
      </c>
      <c r="V6" s="21">
        <f t="shared" si="3"/>
        <v>20</v>
      </c>
      <c r="W6" s="21">
        <f t="shared" si="3"/>
        <v>249.2</v>
      </c>
      <c r="X6" s="22">
        <f>IF(X7="",NA(),X7)</f>
        <v>114.97</v>
      </c>
      <c r="Y6" s="22">
        <f t="shared" ref="Y6:AG6" si="4">IF(Y7="",NA(),Y7)</f>
        <v>108.26</v>
      </c>
      <c r="Z6" s="22">
        <f t="shared" si="4"/>
        <v>106.22</v>
      </c>
      <c r="AA6" s="22">
        <f t="shared" si="4"/>
        <v>110.47</v>
      </c>
      <c r="AB6" s="22">
        <f t="shared" si="4"/>
        <v>113.51</v>
      </c>
      <c r="AC6" s="22">
        <f t="shared" si="4"/>
        <v>105.34</v>
      </c>
      <c r="AD6" s="22">
        <f t="shared" si="4"/>
        <v>105.77</v>
      </c>
      <c r="AE6" s="22">
        <f t="shared" si="4"/>
        <v>104.82</v>
      </c>
      <c r="AF6" s="22">
        <f t="shared" si="4"/>
        <v>106.46</v>
      </c>
      <c r="AG6" s="22">
        <f t="shared" si="4"/>
        <v>105.82</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19.850000000000001</v>
      </c>
      <c r="AS6" s="21" t="str">
        <f>IF(AS7="","",IF(AS7="-","【-】","【"&amp;SUBSTITUTE(TEXT(AS7,"#,##0.00"),"-","△")&amp;"】"))</f>
        <v>【1.61】</v>
      </c>
      <c r="AT6" s="22">
        <f>IF(AT7="",NA(),AT7)</f>
        <v>851.65</v>
      </c>
      <c r="AU6" s="22">
        <f t="shared" ref="AU6:BC6" si="6">IF(AU7="",NA(),AU7)</f>
        <v>618.72</v>
      </c>
      <c r="AV6" s="22">
        <f t="shared" si="6"/>
        <v>744.28</v>
      </c>
      <c r="AW6" s="22">
        <f t="shared" si="6"/>
        <v>447.75</v>
      </c>
      <c r="AX6" s="22">
        <f t="shared" si="6"/>
        <v>319.72000000000003</v>
      </c>
      <c r="AY6" s="22">
        <f t="shared" si="6"/>
        <v>305.08</v>
      </c>
      <c r="AZ6" s="22">
        <f t="shared" si="6"/>
        <v>305.33999999999997</v>
      </c>
      <c r="BA6" s="22">
        <f t="shared" si="6"/>
        <v>310.01</v>
      </c>
      <c r="BB6" s="22">
        <f t="shared" si="6"/>
        <v>311.12</v>
      </c>
      <c r="BC6" s="22">
        <f t="shared" si="6"/>
        <v>294.89</v>
      </c>
      <c r="BD6" s="21" t="str">
        <f>IF(BD7="","",IF(BD7="-","【-】","【"&amp;SUBSTITUTE(TEXT(BD7,"#,##0.00"),"-","△")&amp;"】"))</f>
        <v>【239.69】</v>
      </c>
      <c r="BE6" s="22">
        <f>IF(BE7="",NA(),BE7)</f>
        <v>81.290000000000006</v>
      </c>
      <c r="BF6" s="22">
        <f t="shared" ref="BF6:BN6" si="7">IF(BF7="",NA(),BF7)</f>
        <v>72.59</v>
      </c>
      <c r="BG6" s="22">
        <f t="shared" si="7"/>
        <v>63.44</v>
      </c>
      <c r="BH6" s="22">
        <f t="shared" si="7"/>
        <v>51.53</v>
      </c>
      <c r="BI6" s="22">
        <f t="shared" si="7"/>
        <v>40.97</v>
      </c>
      <c r="BJ6" s="22">
        <f t="shared" si="7"/>
        <v>585.59</v>
      </c>
      <c r="BK6" s="22">
        <f t="shared" si="7"/>
        <v>561.34</v>
      </c>
      <c r="BL6" s="22">
        <f t="shared" si="7"/>
        <v>538.33000000000004</v>
      </c>
      <c r="BM6" s="22">
        <f t="shared" si="7"/>
        <v>515.14</v>
      </c>
      <c r="BN6" s="22">
        <f t="shared" si="7"/>
        <v>602.79</v>
      </c>
      <c r="BO6" s="21" t="str">
        <f>IF(BO7="","",IF(BO7="-","【-】","【"&amp;SUBSTITUTE(TEXT(BO7,"#,##0.00"),"-","△")&amp;"】"))</f>
        <v>【264.86】</v>
      </c>
      <c r="BP6" s="22">
        <f>IF(BP7="",NA(),BP7)</f>
        <v>112.85</v>
      </c>
      <c r="BQ6" s="22">
        <f t="shared" ref="BQ6:BY6" si="8">IF(BQ7="",NA(),BQ7)</f>
        <v>106.53</v>
      </c>
      <c r="BR6" s="22">
        <f t="shared" si="8"/>
        <v>102.04</v>
      </c>
      <c r="BS6" s="22">
        <f t="shared" si="8"/>
        <v>106.05</v>
      </c>
      <c r="BT6" s="22">
        <f t="shared" si="8"/>
        <v>110.85</v>
      </c>
      <c r="BU6" s="22">
        <f t="shared" si="8"/>
        <v>82.78</v>
      </c>
      <c r="BV6" s="22">
        <f t="shared" si="8"/>
        <v>84.82</v>
      </c>
      <c r="BW6" s="22">
        <f t="shared" si="8"/>
        <v>82.29</v>
      </c>
      <c r="BX6" s="22">
        <f t="shared" si="8"/>
        <v>84.16</v>
      </c>
      <c r="BY6" s="22">
        <f t="shared" si="8"/>
        <v>77.459999999999994</v>
      </c>
      <c r="BZ6" s="21" t="str">
        <f>IF(BZ7="","",IF(BZ7="-","【-】","【"&amp;SUBSTITUTE(TEXT(BZ7,"#,##0.00"),"-","△")&amp;"】"))</f>
        <v>【97.59】</v>
      </c>
      <c r="CA6" s="22">
        <f>IF(CA7="",NA(),CA7)</f>
        <v>234.33</v>
      </c>
      <c r="CB6" s="22">
        <f t="shared" ref="CB6:CJ6" si="9">IF(CB7="",NA(),CB7)</f>
        <v>248.24</v>
      </c>
      <c r="CC6" s="22">
        <f t="shared" si="9"/>
        <v>260.14</v>
      </c>
      <c r="CD6" s="22">
        <f t="shared" si="9"/>
        <v>253.12</v>
      </c>
      <c r="CE6" s="22">
        <f t="shared" si="9"/>
        <v>244.31</v>
      </c>
      <c r="CF6" s="22">
        <f t="shared" si="9"/>
        <v>225.09</v>
      </c>
      <c r="CG6" s="22">
        <f t="shared" si="9"/>
        <v>224.82</v>
      </c>
      <c r="CH6" s="22">
        <f t="shared" si="9"/>
        <v>230.85</v>
      </c>
      <c r="CI6" s="22">
        <f t="shared" si="9"/>
        <v>230.21</v>
      </c>
      <c r="CJ6" s="22">
        <f t="shared" si="9"/>
        <v>290.02999999999997</v>
      </c>
      <c r="CK6" s="21" t="str">
        <f>IF(CK7="","",IF(CK7="-","【-】","【"&amp;SUBSTITUTE(TEXT(CK7,"#,##0.00"),"-","△")&amp;"】"))</f>
        <v>【181.66】</v>
      </c>
      <c r="CL6" s="22">
        <f>IF(CL7="",NA(),CL7)</f>
        <v>49.2</v>
      </c>
      <c r="CM6" s="22">
        <f t="shared" ref="CM6:CU6" si="10">IF(CM7="",NA(),CM7)</f>
        <v>49.55</v>
      </c>
      <c r="CN6" s="22">
        <f t="shared" si="10"/>
        <v>49.89</v>
      </c>
      <c r="CO6" s="22">
        <f t="shared" si="10"/>
        <v>52.17</v>
      </c>
      <c r="CP6" s="22">
        <f t="shared" si="10"/>
        <v>54.46</v>
      </c>
      <c r="CQ6" s="22">
        <f t="shared" si="10"/>
        <v>49.38</v>
      </c>
      <c r="CR6" s="22">
        <f t="shared" si="10"/>
        <v>50.09</v>
      </c>
      <c r="CS6" s="22">
        <f t="shared" si="10"/>
        <v>50.1</v>
      </c>
      <c r="CT6" s="22">
        <f t="shared" si="10"/>
        <v>49.76</v>
      </c>
      <c r="CU6" s="22">
        <f t="shared" si="10"/>
        <v>43.22</v>
      </c>
      <c r="CV6" s="21" t="str">
        <f>IF(CV7="","",IF(CV7="-","【-】","【"&amp;SUBSTITUTE(TEXT(CV7,"#,##0.00"),"-","△")&amp;"】"))</f>
        <v>【60.21】</v>
      </c>
      <c r="CW6" s="22">
        <f>IF(CW7="",NA(),CW7)</f>
        <v>85.99</v>
      </c>
      <c r="CX6" s="22">
        <f t="shared" ref="CX6:DF6" si="11">IF(CX7="",NA(),CX7)</f>
        <v>85</v>
      </c>
      <c r="CY6" s="22">
        <f t="shared" si="11"/>
        <v>84</v>
      </c>
      <c r="CZ6" s="22">
        <f t="shared" si="11"/>
        <v>83.1</v>
      </c>
      <c r="DA6" s="22">
        <f t="shared" si="11"/>
        <v>81.900000000000006</v>
      </c>
      <c r="DB6" s="22">
        <f t="shared" si="11"/>
        <v>78.010000000000005</v>
      </c>
      <c r="DC6" s="22">
        <f t="shared" si="11"/>
        <v>77.599999999999994</v>
      </c>
      <c r="DD6" s="22">
        <f t="shared" si="11"/>
        <v>77.3</v>
      </c>
      <c r="DE6" s="22">
        <f t="shared" si="11"/>
        <v>76.64</v>
      </c>
      <c r="DF6" s="22">
        <f t="shared" si="11"/>
        <v>70.16</v>
      </c>
      <c r="DG6" s="21" t="str">
        <f>IF(DG7="","",IF(DG7="-","【-】","【"&amp;SUBSTITUTE(TEXT(DG7,"#,##0.00"),"-","△")&amp;"】"))</f>
        <v>【89.21】</v>
      </c>
      <c r="DH6" s="22">
        <f>IF(DH7="",NA(),DH7)</f>
        <v>69.98</v>
      </c>
      <c r="DI6" s="22">
        <f t="shared" ref="DI6:DQ6" si="12">IF(DI7="",NA(),DI7)</f>
        <v>70.319999999999993</v>
      </c>
      <c r="DJ6" s="22">
        <f t="shared" si="12"/>
        <v>69.930000000000007</v>
      </c>
      <c r="DK6" s="22">
        <f t="shared" si="12"/>
        <v>69.53</v>
      </c>
      <c r="DL6" s="22">
        <f t="shared" si="12"/>
        <v>68.569999999999993</v>
      </c>
      <c r="DM6" s="22">
        <f t="shared" si="12"/>
        <v>47.5</v>
      </c>
      <c r="DN6" s="22">
        <f t="shared" si="12"/>
        <v>48.41</v>
      </c>
      <c r="DO6" s="22">
        <f t="shared" si="12"/>
        <v>50.02</v>
      </c>
      <c r="DP6" s="22">
        <f t="shared" si="12"/>
        <v>51.38</v>
      </c>
      <c r="DQ6" s="22">
        <f t="shared" si="12"/>
        <v>51.79</v>
      </c>
      <c r="DR6" s="21" t="str">
        <f>IF(DR7="","",IF(DR7="-","【-】","【"&amp;SUBSTITUTE(TEXT(DR7,"#,##0.00"),"-","△")&amp;"】"))</f>
        <v>【52.41】</v>
      </c>
      <c r="DS6" s="22">
        <f>IF(DS7="",NA(),DS7)</f>
        <v>92.06</v>
      </c>
      <c r="DT6" s="22">
        <f t="shared" ref="DT6:EB6" si="13">IF(DT7="",NA(),DT7)</f>
        <v>93.78</v>
      </c>
      <c r="DU6" s="22">
        <f t="shared" si="13"/>
        <v>93.42</v>
      </c>
      <c r="DV6" s="22">
        <f t="shared" si="13"/>
        <v>93.87</v>
      </c>
      <c r="DW6" s="22">
        <f t="shared" si="13"/>
        <v>62.66</v>
      </c>
      <c r="DX6" s="22">
        <f t="shared" si="13"/>
        <v>17.399999999999999</v>
      </c>
      <c r="DY6" s="22">
        <f t="shared" si="13"/>
        <v>18.64</v>
      </c>
      <c r="DZ6" s="22">
        <f t="shared" si="13"/>
        <v>19.510000000000002</v>
      </c>
      <c r="EA6" s="22">
        <f t="shared" si="13"/>
        <v>21.6</v>
      </c>
      <c r="EB6" s="22">
        <f t="shared" si="13"/>
        <v>23.12</v>
      </c>
      <c r="EC6" s="21" t="str">
        <f>IF(EC7="","",IF(EC7="-","【-】","【"&amp;SUBSTITUTE(TEXT(EC7,"#,##0.00"),"-","△")&amp;"】"))</f>
        <v>【26.78】</v>
      </c>
      <c r="ED6" s="22">
        <f>IF(ED7="",NA(),ED7)</f>
        <v>0.57999999999999996</v>
      </c>
      <c r="EE6" s="22">
        <f t="shared" ref="EE6:EM6" si="14">IF(EE7="",NA(),EE7)</f>
        <v>1.03</v>
      </c>
      <c r="EF6" s="22">
        <f t="shared" si="14"/>
        <v>1.21</v>
      </c>
      <c r="EG6" s="22">
        <f t="shared" si="14"/>
        <v>1.47</v>
      </c>
      <c r="EH6" s="22">
        <f t="shared" si="14"/>
        <v>1.42</v>
      </c>
      <c r="EI6" s="22">
        <f t="shared" si="14"/>
        <v>0.4</v>
      </c>
      <c r="EJ6" s="22">
        <f t="shared" si="14"/>
        <v>0.36</v>
      </c>
      <c r="EK6" s="22">
        <f t="shared" si="14"/>
        <v>0.56999999999999995</v>
      </c>
      <c r="EL6" s="22">
        <f t="shared" si="14"/>
        <v>0.56000000000000005</v>
      </c>
      <c r="EM6" s="22">
        <f t="shared" si="14"/>
        <v>0.41</v>
      </c>
      <c r="EN6" s="21" t="str">
        <f>IF(EN7="","",IF(EN7="-","【-】","【"&amp;SUBSTITUTE(TEXT(EN7,"#,##0.00"),"-","△")&amp;"】"))</f>
        <v>【0.59】</v>
      </c>
    </row>
    <row r="7" spans="1:144" s="23" customFormat="1" x14ac:dyDescent="0.2">
      <c r="A7" s="15"/>
      <c r="B7" s="24">
        <v>2024</v>
      </c>
      <c r="C7" s="24">
        <v>465356</v>
      </c>
      <c r="D7" s="24">
        <v>46</v>
      </c>
      <c r="E7" s="24">
        <v>1</v>
      </c>
      <c r="F7" s="24">
        <v>0</v>
      </c>
      <c r="G7" s="24">
        <v>1</v>
      </c>
      <c r="H7" s="24" t="s">
        <v>93</v>
      </c>
      <c r="I7" s="24" t="s">
        <v>94</v>
      </c>
      <c r="J7" s="24" t="s">
        <v>95</v>
      </c>
      <c r="K7" s="24" t="s">
        <v>96</v>
      </c>
      <c r="L7" s="24" t="s">
        <v>97</v>
      </c>
      <c r="M7" s="24" t="s">
        <v>98</v>
      </c>
      <c r="N7" s="25" t="s">
        <v>99</v>
      </c>
      <c r="O7" s="25">
        <v>89.01</v>
      </c>
      <c r="P7" s="25">
        <v>99.92</v>
      </c>
      <c r="Q7" s="25">
        <v>5115</v>
      </c>
      <c r="R7" s="25">
        <v>5062</v>
      </c>
      <c r="S7" s="25">
        <v>20.58</v>
      </c>
      <c r="T7" s="25">
        <v>245.97</v>
      </c>
      <c r="U7" s="25">
        <v>4984</v>
      </c>
      <c r="V7" s="25">
        <v>20</v>
      </c>
      <c r="W7" s="25">
        <v>249.2</v>
      </c>
      <c r="X7" s="25">
        <v>114.97</v>
      </c>
      <c r="Y7" s="25">
        <v>108.26</v>
      </c>
      <c r="Z7" s="25">
        <v>106.22</v>
      </c>
      <c r="AA7" s="25">
        <v>110.47</v>
      </c>
      <c r="AB7" s="25">
        <v>113.51</v>
      </c>
      <c r="AC7" s="25">
        <v>105.34</v>
      </c>
      <c r="AD7" s="25">
        <v>105.77</v>
      </c>
      <c r="AE7" s="25">
        <v>104.82</v>
      </c>
      <c r="AF7" s="25">
        <v>106.46</v>
      </c>
      <c r="AG7" s="25">
        <v>105.82</v>
      </c>
      <c r="AH7" s="25">
        <v>107.26</v>
      </c>
      <c r="AI7" s="25">
        <v>0</v>
      </c>
      <c r="AJ7" s="25">
        <v>0</v>
      </c>
      <c r="AK7" s="25">
        <v>0</v>
      </c>
      <c r="AL7" s="25">
        <v>0</v>
      </c>
      <c r="AM7" s="25">
        <v>0</v>
      </c>
      <c r="AN7" s="25">
        <v>24.04</v>
      </c>
      <c r="AO7" s="25">
        <v>28.03</v>
      </c>
      <c r="AP7" s="25">
        <v>26.73</v>
      </c>
      <c r="AQ7" s="25">
        <v>27.85</v>
      </c>
      <c r="AR7" s="25">
        <v>19.850000000000001</v>
      </c>
      <c r="AS7" s="25">
        <v>1.61</v>
      </c>
      <c r="AT7" s="25">
        <v>851.65</v>
      </c>
      <c r="AU7" s="25">
        <v>618.72</v>
      </c>
      <c r="AV7" s="25">
        <v>744.28</v>
      </c>
      <c r="AW7" s="25">
        <v>447.75</v>
      </c>
      <c r="AX7" s="25">
        <v>319.72000000000003</v>
      </c>
      <c r="AY7" s="25">
        <v>305.08</v>
      </c>
      <c r="AZ7" s="25">
        <v>305.33999999999997</v>
      </c>
      <c r="BA7" s="25">
        <v>310.01</v>
      </c>
      <c r="BB7" s="25">
        <v>311.12</v>
      </c>
      <c r="BC7" s="25">
        <v>294.89</v>
      </c>
      <c r="BD7" s="25">
        <v>239.69</v>
      </c>
      <c r="BE7" s="25">
        <v>81.290000000000006</v>
      </c>
      <c r="BF7" s="25">
        <v>72.59</v>
      </c>
      <c r="BG7" s="25">
        <v>63.44</v>
      </c>
      <c r="BH7" s="25">
        <v>51.53</v>
      </c>
      <c r="BI7" s="25">
        <v>40.97</v>
      </c>
      <c r="BJ7" s="25">
        <v>585.59</v>
      </c>
      <c r="BK7" s="25">
        <v>561.34</v>
      </c>
      <c r="BL7" s="25">
        <v>538.33000000000004</v>
      </c>
      <c r="BM7" s="25">
        <v>515.14</v>
      </c>
      <c r="BN7" s="25">
        <v>602.79</v>
      </c>
      <c r="BO7" s="25">
        <v>264.86</v>
      </c>
      <c r="BP7" s="25">
        <v>112.85</v>
      </c>
      <c r="BQ7" s="25">
        <v>106.53</v>
      </c>
      <c r="BR7" s="25">
        <v>102.04</v>
      </c>
      <c r="BS7" s="25">
        <v>106.05</v>
      </c>
      <c r="BT7" s="25">
        <v>110.85</v>
      </c>
      <c r="BU7" s="25">
        <v>82.78</v>
      </c>
      <c r="BV7" s="25">
        <v>84.82</v>
      </c>
      <c r="BW7" s="25">
        <v>82.29</v>
      </c>
      <c r="BX7" s="25">
        <v>84.16</v>
      </c>
      <c r="BY7" s="25">
        <v>77.459999999999994</v>
      </c>
      <c r="BZ7" s="25">
        <v>97.59</v>
      </c>
      <c r="CA7" s="25">
        <v>234.33</v>
      </c>
      <c r="CB7" s="25">
        <v>248.24</v>
      </c>
      <c r="CC7" s="25">
        <v>260.14</v>
      </c>
      <c r="CD7" s="25">
        <v>253.12</v>
      </c>
      <c r="CE7" s="25">
        <v>244.31</v>
      </c>
      <c r="CF7" s="25">
        <v>225.09</v>
      </c>
      <c r="CG7" s="25">
        <v>224.82</v>
      </c>
      <c r="CH7" s="25">
        <v>230.85</v>
      </c>
      <c r="CI7" s="25">
        <v>230.21</v>
      </c>
      <c r="CJ7" s="25">
        <v>290.02999999999997</v>
      </c>
      <c r="CK7" s="25">
        <v>181.66</v>
      </c>
      <c r="CL7" s="25">
        <v>49.2</v>
      </c>
      <c r="CM7" s="25">
        <v>49.55</v>
      </c>
      <c r="CN7" s="25">
        <v>49.89</v>
      </c>
      <c r="CO7" s="25">
        <v>52.17</v>
      </c>
      <c r="CP7" s="25">
        <v>54.46</v>
      </c>
      <c r="CQ7" s="25">
        <v>49.38</v>
      </c>
      <c r="CR7" s="25">
        <v>50.09</v>
      </c>
      <c r="CS7" s="25">
        <v>50.1</v>
      </c>
      <c r="CT7" s="25">
        <v>49.76</v>
      </c>
      <c r="CU7" s="25">
        <v>43.22</v>
      </c>
      <c r="CV7" s="25">
        <v>60.21</v>
      </c>
      <c r="CW7" s="25">
        <v>85.99</v>
      </c>
      <c r="CX7" s="25">
        <v>85</v>
      </c>
      <c r="CY7" s="25">
        <v>84</v>
      </c>
      <c r="CZ7" s="25">
        <v>83.1</v>
      </c>
      <c r="DA7" s="25">
        <v>81.900000000000006</v>
      </c>
      <c r="DB7" s="25">
        <v>78.010000000000005</v>
      </c>
      <c r="DC7" s="25">
        <v>77.599999999999994</v>
      </c>
      <c r="DD7" s="25">
        <v>77.3</v>
      </c>
      <c r="DE7" s="25">
        <v>76.64</v>
      </c>
      <c r="DF7" s="25">
        <v>70.16</v>
      </c>
      <c r="DG7" s="25">
        <v>89.21</v>
      </c>
      <c r="DH7" s="25">
        <v>69.98</v>
      </c>
      <c r="DI7" s="25">
        <v>70.319999999999993</v>
      </c>
      <c r="DJ7" s="25">
        <v>69.930000000000007</v>
      </c>
      <c r="DK7" s="25">
        <v>69.53</v>
      </c>
      <c r="DL7" s="25">
        <v>68.569999999999993</v>
      </c>
      <c r="DM7" s="25">
        <v>47.5</v>
      </c>
      <c r="DN7" s="25">
        <v>48.41</v>
      </c>
      <c r="DO7" s="25">
        <v>50.02</v>
      </c>
      <c r="DP7" s="25">
        <v>51.38</v>
      </c>
      <c r="DQ7" s="25">
        <v>51.79</v>
      </c>
      <c r="DR7" s="25">
        <v>52.41</v>
      </c>
      <c r="DS7" s="25">
        <v>92.06</v>
      </c>
      <c r="DT7" s="25">
        <v>93.78</v>
      </c>
      <c r="DU7" s="25">
        <v>93.42</v>
      </c>
      <c r="DV7" s="25">
        <v>93.87</v>
      </c>
      <c r="DW7" s="25">
        <v>62.66</v>
      </c>
      <c r="DX7" s="25">
        <v>17.399999999999999</v>
      </c>
      <c r="DY7" s="25">
        <v>18.64</v>
      </c>
      <c r="DZ7" s="25">
        <v>19.510000000000002</v>
      </c>
      <c r="EA7" s="25">
        <v>21.6</v>
      </c>
      <c r="EB7" s="25">
        <v>23.12</v>
      </c>
      <c r="EC7" s="25">
        <v>26.78</v>
      </c>
      <c r="ED7" s="25">
        <v>0.57999999999999996</v>
      </c>
      <c r="EE7" s="25">
        <v>1.03</v>
      </c>
      <c r="EF7" s="25">
        <v>1.21</v>
      </c>
      <c r="EG7" s="25">
        <v>1.47</v>
      </c>
      <c r="EH7" s="25">
        <v>1.42</v>
      </c>
      <c r="EI7" s="25">
        <v>0.4</v>
      </c>
      <c r="EJ7" s="25">
        <v>0.36</v>
      </c>
      <c r="EK7" s="25">
        <v>0.56999999999999995</v>
      </c>
      <c r="EL7" s="25">
        <v>0.56000000000000005</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2026-01-26T23:39:19Z</cp:lastPrinted>
  <dcterms:created xsi:type="dcterms:W3CDTF">2025-12-12T09:25:30Z</dcterms:created>
  <dcterms:modified xsi:type="dcterms:W3CDTF">2026-03-03T04:12:05Z</dcterms:modified>
  <cp:category/>
</cp:coreProperties>
</file>