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41 和泊町（済）\"/>
    </mc:Choice>
  </mc:AlternateContent>
  <xr:revisionPtr revIDLastSave="0" documentId="13_ncr:1_{9638AB23-66A1-4819-845F-A66915203AB5}" xr6:coauthVersionLast="47" xr6:coauthVersionMax="47" xr10:uidLastSave="{00000000-0000-0000-0000-000000000000}"/>
  <workbookProtection workbookAlgorithmName="SHA-512" workbookHashValue="tZxELcq9rmL5a2boNXZWLm69pcDSqjtKq8L+q8263n/CCaIOu+I/Cm+TH32oiAc9q0t95nagqWMOhKnUNWIMiw==" workbookSaltValue="eFKcbdqKWd89uuM6+u7rB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H85" i="4"/>
  <c r="F85" i="4"/>
  <c r="AL10" i="4"/>
  <c r="W10" i="4"/>
  <c r="P10" i="4"/>
  <c r="BB8" i="4"/>
  <c r="AT8" i="4"/>
  <c r="AL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<sst xmlns="http://schemas.openxmlformats.org/spreadsheetml/2006/main" count="228" uniqueCount="113">
  <si>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</si>
  <si>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</si>
  <si>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</si>
  <si>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</si>
  <si>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</si>
  <si>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</si>
  <si>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</si>
  <si>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</si>
  <si>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</si>
  <si>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</si>
  <si>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</si>
  <si>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</si>
  <si>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</si>
  <si>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</si>
  <si>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</si>
  <si>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</si>
  <si>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</si>
  <si>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</si>
  <si>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</si>
  <si>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</si>
  <si>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</si>
  <si>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</si>
  <si>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</si>
  <si>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</si>
  <si>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</si>
  <si>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</si>
  <si>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</si>
  <si>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</si>
  <si>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</si>
  <si>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</si>
  <si>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</si>
  <si>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</si>
  <si>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</si>
  <si>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</si>
  <si>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</si>
  <si>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</si>
  <si>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</si>
  <si>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</si>
  <si>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</si>
  <si>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</si>
  <si>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</si>
  <si>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</si>
  <si>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</si>
  <si>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</si>
  <si>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</si>
  <si>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</si>
  <si>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</si>
  <si>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</si>
  <si>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</si>
  <si>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</si>
  <si>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</si>
  <si>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</si>
  <si>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</si>
  <si>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</si>
  <si>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</si>
  <si>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</si>
  <si>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</si>
  <si>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</si>
  <si>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</si>
  <si>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</si>
  <si>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</si>
  <si>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</si>
  <si>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</si>
  <si>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</si>
  <si>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</si>
  <si>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</si>
  <si>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</si>
  <si>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</si>
  <si>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</si>
  <si>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</si>
  <si>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</si>
  <si>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</si>
  <si>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</si>
  <si>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</si>
  <si>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</si>
  <si>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</si>
  <si>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</si>
  <si>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</si>
  <si>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</si>
  <si>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</si>
  <si>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</si>
  <si>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</si>
  <si>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</si>
  <si>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</si>
  <si>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</si>
  <si>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</si>
  <si>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</si>
  <si>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</si>
  <si>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</si>
  <si>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</si>
  <si>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</si>
  <si>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</si>
  <si>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</si>
  <si>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和泊町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</si>
  <si>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</si>
  <si>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</si>
  <si>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</si>
  <si>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</si>
  <si>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</si>
  <si>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</si>
  <si>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</si>
  <si>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</si>
  <si>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</si>
  <si>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</si>
  <si>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</si>
  <si>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</si>
  <si>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</si>
  <si>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</si>
  <si>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</si>
  <si>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</si>
  <si>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【①経常収支比率（％）】
　経営状況は、単年度収支が100％を上回り、黒字経営となっている。しかし一般会計からの繰入が多大であり、人口減少による水需要の減少が見込まれ、給水収益が減少することから自己財源確保のため水道料金改定等の対策が必要である。また経費削減に努め、健全経営を図る。
【②累積欠損金比率（％）】
　現在欠損金は発生していないが給水収益が年々減少しており、一般会計からの繰入が多大であることから、自己財源確保及び経費削減に努め、健全経営を図らなければならない。
【③流動比率(％)】
　流動比率は前年度対比より減少しており、100％を下回る数値で推移している。経常収支比率や料金回収率の数値を考えると楽観視できる状況ではないため、自己財源確保及び経費削減に努め、健全経営を図らなければならない。
【④企業債残高対給水収益比率（％）】
　前年と比較して減少しているが、類似団体平均と比較すると高い数値となっている。建設改良事業等行う際は慎重な検討が必要である。
【⑤料金回収率（％）】
　料金回収率は昨年度と比較すると減少しており、100％を下回っている。料金回収強化に努め、健全経営を図らなければならない。
【⑥給水原価】
　類似団体平均と比較すると高い数値となっている。水需要の減少に伴い、年間総有収水量が減少していることが原因と考えられる。経費削減に努め、健全経営を図らなければならない。
【⑦施設利用率(％)】
　類似団体と比較すると低い数値となっている。水需要の減少が原因であると考えられるため、施設のダウンサイジング等を検討し、施設利用率の改善を図らなければならない。
【⑧有収率（％）】
　類似団体と比較すると高い数値になっている。引き続き漏水対策等を実施し、有収率向上に努めたい。
</t>
    <rPh sb="49" eb="51">
      <t>イッパン</t>
    </rPh>
    <rPh sb="51" eb="53">
      <t>カイケイ</t>
    </rPh>
    <rPh sb="56" eb="58">
      <t>クリイレ</t>
    </rPh>
    <rPh sb="59" eb="61">
      <t>タダイ</t>
    </rPh>
    <rPh sb="274" eb="276">
      <t>シタマワ</t>
    </rPh>
    <rPh sb="375" eb="377">
      <t>ゼンネン</t>
    </rPh>
    <rPh sb="378" eb="380">
      <t>ヒカク</t>
    </rPh>
    <rPh sb="465" eb="467">
      <t>ゲンショウ</t>
    </rPh>
    <rPh sb="477" eb="479">
      <t>シタマワ</t>
    </rPh>
    <rPh sb="484" eb="486">
      <t>リョウキン</t>
    </rPh>
    <rPh sb="486" eb="488">
      <t>カイシュウ</t>
    </rPh>
    <rPh sb="488" eb="490">
      <t>キョウカ</t>
    </rPh>
    <rPh sb="491" eb="492">
      <t>ツト</t>
    </rPh>
    <rPh sb="494" eb="496">
      <t>ケンゼン</t>
    </rPh>
    <rPh sb="496" eb="498">
      <t>ケイエイ</t>
    </rPh>
    <rPh sb="499" eb="500">
      <t>ハカ</t>
    </rPh>
    <rPh sb="729" eb="730">
      <t>ヒ</t>
    </rPh>
    <rPh sb="731" eb="732">
      <t>ツヅ</t>
    </rPh>
    <phoneticPr fontId="4"/>
  </si>
  <si>
    <t>【①有形固定資産減価償却率（％）】
　第7次拡張計画（平成17年度から平成21年度）において、概ね更新を行っているため、類似団体平均値より老朽度が低くなっている。今後も財政運営状況に応じた施設の更新を実施する。
【②管路経年比率(％)】
　財政状況に応じた更新や道路改良工事にあわせて布設替え工事を随時行う。
【③管路更新率（％）】
　令和６年度は管路更新は実施していない。今後、財政状況に応じた更新や道路改良工事にあわせた布設替え工事を随時行う。</t>
    <rPh sb="100" eb="102">
      <t>ジッシ</t>
    </rPh>
    <rPh sb="168" eb="170">
      <t>レイワ</t>
    </rPh>
    <rPh sb="171" eb="173">
      <t>ネンド</t>
    </rPh>
    <rPh sb="174" eb="176">
      <t>カンロ</t>
    </rPh>
    <rPh sb="176" eb="178">
      <t>コウシン</t>
    </rPh>
    <rPh sb="179" eb="181">
      <t>ジッシ</t>
    </rPh>
    <rPh sb="187" eb="189">
      <t>コンゴ</t>
    </rPh>
    <phoneticPr fontId="4"/>
  </si>
  <si>
    <t>　本町の経営課題は、給水人口の減少や節水型生活用機器の普及等に伴い、給水収益が減少しており、また近年の物価高騰や、老朽化した配水池の更新計画があり、今後も更なる費用の増大が見込まれる。一般会計からの繰入も多大となっているため、経営の見直しが必要となっている。自己財源確保のため水道料金改定や経費削減に取り組み、経営の健全化を図っていく。
　併せて、技術職員の高齢化に伴う後継者育成等人材確保のため、水道事業技術者枠での採用を実施しており、今後も継続して人材育成に努める。</t>
    <rPh sb="1" eb="3">
      <t>ホンチョウ</t>
    </rPh>
    <rPh sb="4" eb="6">
      <t>ケイエイ</t>
    </rPh>
    <rPh sb="6" eb="8">
      <t>カダイ</t>
    </rPh>
    <rPh sb="10" eb="12">
      <t>キュウスイ</t>
    </rPh>
    <rPh sb="48" eb="50">
      <t>キンネン</t>
    </rPh>
    <rPh sb="51" eb="53">
      <t>ブッカ</t>
    </rPh>
    <rPh sb="53" eb="55">
      <t>コウトウ</t>
    </rPh>
    <rPh sb="57" eb="60">
      <t>ロウキュウカ</t>
    </rPh>
    <rPh sb="68" eb="70">
      <t>ケイカク</t>
    </rPh>
    <rPh sb="74" eb="76">
      <t>コンゴ</t>
    </rPh>
    <rPh sb="77" eb="78">
      <t>サラ</t>
    </rPh>
    <rPh sb="80" eb="82">
      <t>ヒヨウ</t>
    </rPh>
    <rPh sb="83" eb="85">
      <t>ゾウダイ</t>
    </rPh>
    <rPh sb="86" eb="88">
      <t>ミコ</t>
    </rPh>
    <rPh sb="92" eb="94">
      <t>イッパン</t>
    </rPh>
    <rPh sb="94" eb="96">
      <t>カイケイ</t>
    </rPh>
    <rPh sb="99" eb="101">
      <t>クリイレ</t>
    </rPh>
    <rPh sb="102" eb="104">
      <t>タダイ</t>
    </rPh>
    <rPh sb="113" eb="115">
      <t>ケイエイ</t>
    </rPh>
    <rPh sb="116" eb="118">
      <t>ミナオ</t>
    </rPh>
    <rPh sb="120" eb="122">
      <t>ヒツヨウ</t>
    </rPh>
    <rPh sb="129" eb="131">
      <t>ジコ</t>
    </rPh>
    <rPh sb="131" eb="133">
      <t>ザイゲン</t>
    </rPh>
    <rPh sb="133" eb="135">
      <t>カクホ</t>
    </rPh>
    <rPh sb="138" eb="140">
      <t>スイドウ</t>
    </rPh>
    <rPh sb="140" eb="142">
      <t>リョウキン</t>
    </rPh>
    <rPh sb="142" eb="144">
      <t>カイテイ</t>
    </rPh>
    <rPh sb="145" eb="147">
      <t>ケイヒ</t>
    </rPh>
    <rPh sb="147" eb="149">
      <t>サクゲン</t>
    </rPh>
    <rPh sb="150" eb="151">
      <t>ト</t>
    </rPh>
    <rPh sb="152" eb="153">
      <t>ク</t>
    </rPh>
    <rPh sb="155" eb="157">
      <t>ケイエイ</t>
    </rPh>
    <rPh sb="170" eb="171">
      <t>アワ</t>
    </rPh>
    <rPh sb="174" eb="176">
      <t>ギジュツ</t>
    </rPh>
    <rPh sb="176" eb="178">
      <t>ショクイン</t>
    </rPh>
    <rPh sb="179" eb="182">
      <t>コウレイカ</t>
    </rPh>
    <rPh sb="183" eb="184">
      <t>トモナ</t>
    </rPh>
    <rPh sb="185" eb="188">
      <t>コウケイシャ</t>
    </rPh>
    <rPh sb="188" eb="190">
      <t>イクセイ</t>
    </rPh>
    <rPh sb="190" eb="191">
      <t>トウ</t>
    </rPh>
    <rPh sb="191" eb="193">
      <t>ジンザイ</t>
    </rPh>
    <rPh sb="193" eb="195">
      <t>カクホ</t>
    </rPh>
    <rPh sb="199" eb="201">
      <t>スイドウ</t>
    </rPh>
    <rPh sb="201" eb="203">
      <t>ジギョウ</t>
    </rPh>
    <rPh sb="203" eb="206">
      <t>ギジュツシャ</t>
    </rPh>
    <rPh sb="206" eb="207">
      <t>ワク</t>
    </rPh>
    <rPh sb="209" eb="211">
      <t>サイヨウ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</si>
</sst>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0.24</c:v>
                </c:pt>
                <c:pt idx="1">
                  <c:v>0.28000000000000003</c:v>
                </c:pt>
                <c:pt idx="2">
                  <c:v>0.28999999999999998</c:v>
                </c:pt>
                <c:pt idx="3">
                  <c:v>0.05</c:v>
                </c:pt>
                <c:pt idx="4" formatCode="#,##0.00;&quot;△&quot;#,##0.00">
                  <c:v>0</c:v>
                </c:pt>
              </c:numCache>
            </c:numRef>
          </c:val>
          <c:extLst>
            <c:ext xmlns:c16="http://schemas.microsoft.com/office/drawing/2014/chart" uri="{C3380CC4-5D6E-409C-BE32-E72D297353CC}">
              <c16:uniqueId val="{00000000-45F4-438B-B083-C124C8E37BA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45F4-438B-B083-C124C8E37BA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41.29</c:v>
                </c:pt>
                <c:pt idx="1">
                  <c:v>40.5</c:v>
                </c:pt>
                <c:pt idx="2">
                  <c:v>40.950000000000003</c:v>
                </c:pt>
                <c:pt idx="3">
                  <c:v>38.729999999999997</c:v>
                </c:pt>
                <c:pt idx="4">
                  <c:v>38.44</c:v>
                </c:pt>
              </c:numCache>
            </c:numRef>
          </c:val>
          <c:extLst>
            <c:ext xmlns:c16="http://schemas.microsoft.com/office/drawing/2014/chart" uri="{C3380CC4-5D6E-409C-BE32-E72D297353CC}">
              <c16:uniqueId val="{00000000-E793-48D7-BE68-B44A4989E9C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E793-48D7-BE68-B44A4989E9C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91.4</c:v>
                </c:pt>
                <c:pt idx="1">
                  <c:v>91.4</c:v>
                </c:pt>
                <c:pt idx="2">
                  <c:v>91.4</c:v>
                </c:pt>
                <c:pt idx="3">
                  <c:v>91.4</c:v>
                </c:pt>
                <c:pt idx="4">
                  <c:v>91.4</c:v>
                </c:pt>
              </c:numCache>
            </c:numRef>
          </c:val>
          <c:extLst>
            <c:ext xmlns:c16="http://schemas.microsoft.com/office/drawing/2014/chart" uri="{C3380CC4-5D6E-409C-BE32-E72D297353CC}">
              <c16:uniqueId val="{00000000-FB2B-43EB-9C89-B966F106489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FB2B-43EB-9C89-B966F106489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103.79</c:v>
                </c:pt>
                <c:pt idx="1">
                  <c:v>100.69</c:v>
                </c:pt>
                <c:pt idx="2">
                  <c:v>100.01</c:v>
                </c:pt>
                <c:pt idx="3">
                  <c:v>100.04</c:v>
                </c:pt>
                <c:pt idx="4">
                  <c:v>108.01</c:v>
                </c:pt>
              </c:numCache>
            </c:numRef>
          </c:val>
          <c:extLst>
            <c:ext xmlns:c16="http://schemas.microsoft.com/office/drawing/2014/chart" uri="{C3380CC4-5D6E-409C-BE32-E72D297353CC}">
              <c16:uniqueId val="{00000000-E22C-41B9-9E7F-21168A648E6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E22C-41B9-9E7F-21168A648E6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42.55</c:v>
                </c:pt>
                <c:pt idx="1">
                  <c:v>43.98</c:v>
                </c:pt>
                <c:pt idx="2">
                  <c:v>45.6</c:v>
                </c:pt>
                <c:pt idx="3">
                  <c:v>47.16</c:v>
                </c:pt>
                <c:pt idx="4">
                  <c:v>48.54</c:v>
                </c:pt>
              </c:numCache>
            </c:numRef>
          </c:val>
          <c:extLst>
            <c:ext xmlns:c16="http://schemas.microsoft.com/office/drawing/2014/chart" uri="{C3380CC4-5D6E-409C-BE32-E72D297353CC}">
              <c16:uniqueId val="{00000000-83BC-4EE4-A9A7-6ED0E68A0C4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83BC-4EE4-A9A7-6ED0E68A0C4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quot;-&quot;">
                  <c:v>38.35</c:v>
                </c:pt>
                <c:pt idx="1">
                  <c:v>0</c:v>
                </c:pt>
                <c:pt idx="2">
                  <c:v>0</c:v>
                </c:pt>
                <c:pt idx="3">
                  <c:v>0</c:v>
                </c:pt>
                <c:pt idx="4">
                  <c:v>0</c:v>
                </c:pt>
              </c:numCache>
            </c:numRef>
          </c:val>
          <c:extLst>
            <c:ext xmlns:c16="http://schemas.microsoft.com/office/drawing/2014/chart" uri="{C3380CC4-5D6E-409C-BE32-E72D297353CC}">
              <c16:uniqueId val="{00000000-8B79-4F65-8C52-03BF0262E73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8B79-4F65-8C52-03BF0262E73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47-47F5-ABF5-36FB9BE8C17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0A47-47F5-ABF5-36FB9BE8C17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138.91999999999999</c:v>
                </c:pt>
                <c:pt idx="1">
                  <c:v>111.18</c:v>
                </c:pt>
                <c:pt idx="2">
                  <c:v>98.54</c:v>
                </c:pt>
                <c:pt idx="3">
                  <c:v>79.73</c:v>
                </c:pt>
                <c:pt idx="4">
                  <c:v>66.12</c:v>
                </c:pt>
              </c:numCache>
            </c:numRef>
          </c:val>
          <c:extLst>
            <c:ext xmlns:c16="http://schemas.microsoft.com/office/drawing/2014/chart" uri="{C3380CC4-5D6E-409C-BE32-E72D297353CC}">
              <c16:uniqueId val="{00000000-3429-48D0-8533-CE025A5967C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3429-48D0-8533-CE025A5967C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713.86</c:v>
                </c:pt>
                <c:pt idx="1">
                  <c:v>690.46</c:v>
                </c:pt>
                <c:pt idx="2">
                  <c:v>644.88</c:v>
                </c:pt>
                <c:pt idx="3">
                  <c:v>640.26</c:v>
                </c:pt>
                <c:pt idx="4">
                  <c:v>607.24</c:v>
                </c:pt>
              </c:numCache>
            </c:numRef>
          </c:val>
          <c:extLst>
            <c:ext xmlns:c16="http://schemas.microsoft.com/office/drawing/2014/chart" uri="{C3380CC4-5D6E-409C-BE32-E72D297353CC}">
              <c16:uniqueId val="{00000000-D17B-41BB-97FD-27123B90CFA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D17B-41BB-97FD-27123B90CFA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101.61</c:v>
                </c:pt>
                <c:pt idx="1">
                  <c:v>98.94</c:v>
                </c:pt>
                <c:pt idx="2">
                  <c:v>98.89</c:v>
                </c:pt>
                <c:pt idx="3">
                  <c:v>91.47</c:v>
                </c:pt>
                <c:pt idx="4">
                  <c:v>82.43</c:v>
                </c:pt>
              </c:numCache>
            </c:numRef>
          </c:val>
          <c:extLst>
            <c:ext xmlns:c16="http://schemas.microsoft.com/office/drawing/2014/chart" uri="{C3380CC4-5D6E-409C-BE32-E72D297353CC}">
              <c16:uniqueId val="{00000000-97E2-402C-B0CB-3476BF36DBC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97E2-402C-B0CB-3476BF36DBC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240.37</c:v>
                </c:pt>
                <c:pt idx="1">
                  <c:v>247.5</c:v>
                </c:pt>
                <c:pt idx="2">
                  <c:v>248.39</c:v>
                </c:pt>
                <c:pt idx="3">
                  <c:v>269.08999999999997</c:v>
                </c:pt>
                <c:pt idx="4">
                  <c:v>298.61</c:v>
                </c:pt>
              </c:numCache>
            </c:numRef>
          </c:val>
          <c:extLst>
            <c:ext xmlns:c16="http://schemas.microsoft.com/office/drawing/2014/chart" uri="{C3380CC4-5D6E-409C-BE32-E72D297353CC}">
              <c16:uniqueId val="{00000000-5CCE-432D-BC3A-F257C639C82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5CCE-432D-BC3A-F257C639C82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鹿児島県　和泊町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A8</v>
      </c>
      <c r="X8" s="77"/>
      <c r="Y8" s="77"/>
      <c r="Z8" s="77"/>
      <c r="AA8" s="77"/>
      <c r="AB8" s="77"/>
      <c r="AC8" s="77"/>
      <c r="AD8" s="77" t="str">
        <f>データ!$M$6</f>
        <v>自治体職員</v>
      </c>
      <c r="AE8" s="77"/>
      <c r="AF8" s="77"/>
      <c r="AG8" s="77"/>
      <c r="AH8" s="77"/>
      <c r="AI8" s="77"/>
      <c r="AJ8" s="77"/>
      <c r="AK8" s="2"/>
      <c r="AL8" s="68">
        <f>データ!$R$6</f>
        <v>5975</v>
      </c>
      <c r="AM8" s="68"/>
      <c r="AN8" s="68"/>
      <c r="AO8" s="68"/>
      <c r="AP8" s="68"/>
      <c r="AQ8" s="68"/>
      <c r="AR8" s="68"/>
      <c r="AS8" s="68"/>
      <c r="AT8" s="36">
        <f>データ!$S$6</f>
        <v>40.39</v>
      </c>
      <c r="AU8" s="37"/>
      <c r="AV8" s="37"/>
      <c r="AW8" s="37"/>
      <c r="AX8" s="37"/>
      <c r="AY8" s="37"/>
      <c r="AZ8" s="37"/>
      <c r="BA8" s="37"/>
      <c r="BB8" s="57">
        <f>データ!$T$6</f>
        <v>147.93</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45</v>
      </c>
      <c r="J10" s="37"/>
      <c r="K10" s="37"/>
      <c r="L10" s="37"/>
      <c r="M10" s="37"/>
      <c r="N10" s="37"/>
      <c r="O10" s="67"/>
      <c r="P10" s="57">
        <f>データ!$P$6</f>
        <v>100</v>
      </c>
      <c r="Q10" s="57"/>
      <c r="R10" s="57"/>
      <c r="S10" s="57"/>
      <c r="T10" s="57"/>
      <c r="U10" s="57"/>
      <c r="V10" s="57"/>
      <c r="W10" s="68">
        <f>データ!$Q$6</f>
        <v>4895</v>
      </c>
      <c r="X10" s="68"/>
      <c r="Y10" s="68"/>
      <c r="Z10" s="68"/>
      <c r="AA10" s="68"/>
      <c r="AB10" s="68"/>
      <c r="AC10" s="68"/>
      <c r="AD10" s="2"/>
      <c r="AE10" s="2"/>
      <c r="AF10" s="2"/>
      <c r="AG10" s="2"/>
      <c r="AH10" s="2"/>
      <c r="AI10" s="2"/>
      <c r="AJ10" s="2"/>
      <c r="AK10" s="2"/>
      <c r="AL10" s="68">
        <f>データ!$U$6</f>
        <v>5888</v>
      </c>
      <c r="AM10" s="68"/>
      <c r="AN10" s="68"/>
      <c r="AO10" s="68"/>
      <c r="AP10" s="68"/>
      <c r="AQ10" s="68"/>
      <c r="AR10" s="68"/>
      <c r="AS10" s="68"/>
      <c r="AT10" s="36">
        <f>データ!$V$6</f>
        <v>2.76</v>
      </c>
      <c r="AU10" s="37"/>
      <c r="AV10" s="37"/>
      <c r="AW10" s="37"/>
      <c r="AX10" s="37"/>
      <c r="AY10" s="37"/>
      <c r="AZ10" s="37"/>
      <c r="BA10" s="37"/>
      <c r="BB10" s="57">
        <f>データ!$W$6</f>
        <v>2133.33</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1"/>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1"/>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1"/>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1"/>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1"/>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1"/>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1"/>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1"/>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1"/>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1"/>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1"/>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1"/>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1"/>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1"/>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1"/>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1"/>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1"/>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1"/>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1"/>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1"/>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1"/>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1"/>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1"/>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1"/>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1"/>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1"/>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1"/>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38"/>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38"/>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1H0jpu/g2uet2cq8y0g5CqFIDABala7+epKRcn2ERlG/+bsaI4nUSGNxcxxNisttvDTkHAHHDOh8ga+gJVaYpw==" saltValue="t33mNA0wu7TllQ8gvbOBk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465330</v>
      </c>
      <c r="D6" s="20">
        <f t="shared" si="3"/>
        <v>46</v>
      </c>
      <c r="E6" s="20">
        <f t="shared" si="3"/>
        <v>1</v>
      </c>
      <c r="F6" s="20">
        <f t="shared" si="3"/>
        <v>0</v>
      </c>
      <c r="G6" s="20">
        <f t="shared" si="3"/>
        <v>1</v>
      </c>
      <c r="H6" s="20" t="str">
        <f t="shared" si="3"/>
        <v>鹿児島県　和泊町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45</v>
      </c>
      <c r="P6" s="21">
        <f t="shared" si="3"/>
        <v>100</v>
      </c>
      <c r="Q6" s="21">
        <f t="shared" si="3"/>
        <v>4895</v>
      </c>
      <c r="R6" s="21">
        <f t="shared" si="3"/>
        <v>5975</v>
      </c>
      <c r="S6" s="21">
        <f t="shared" si="3"/>
        <v>40.39</v>
      </c>
      <c r="T6" s="21">
        <f t="shared" si="3"/>
        <v>147.93</v>
      </c>
      <c r="U6" s="21">
        <f t="shared" si="3"/>
        <v>5888</v>
      </c>
      <c r="V6" s="21">
        <f t="shared" si="3"/>
        <v>2.76</v>
      </c>
      <c r="W6" s="21">
        <f t="shared" si="3"/>
        <v>2133.33</v>
      </c>
      <c r="X6" s="22">
        <f>IF(X7="",NA(),X7)</f>
        <v>103.79</v>
      </c>
      <c r="Y6" s="22">
        <f t="shared" ref="Y6:AG6" si="4">IF(Y7="",NA(),Y7)</f>
        <v>100.69</v>
      </c>
      <c r="Z6" s="22">
        <f t="shared" si="4"/>
        <v>100.01</v>
      </c>
      <c r="AA6" s="22">
        <f t="shared" si="4"/>
        <v>100.04</v>
      </c>
      <c r="AB6" s="22">
        <f t="shared" si="4"/>
        <v>108.01</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138.91999999999999</v>
      </c>
      <c r="AU6" s="22">
        <f t="shared" ref="AU6:BC6" si="6">IF(AU7="",NA(),AU7)</f>
        <v>111.18</v>
      </c>
      <c r="AV6" s="22">
        <f t="shared" si="6"/>
        <v>98.54</v>
      </c>
      <c r="AW6" s="22">
        <f t="shared" si="6"/>
        <v>79.73</v>
      </c>
      <c r="AX6" s="22">
        <f t="shared" si="6"/>
        <v>66.12</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713.86</v>
      </c>
      <c r="BF6" s="22">
        <f t="shared" ref="BF6:BN6" si="7">IF(BF7="",NA(),BF7)</f>
        <v>690.46</v>
      </c>
      <c r="BG6" s="22">
        <f t="shared" si="7"/>
        <v>644.88</v>
      </c>
      <c r="BH6" s="22">
        <f t="shared" si="7"/>
        <v>640.26</v>
      </c>
      <c r="BI6" s="22">
        <f t="shared" si="7"/>
        <v>607.24</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101.61</v>
      </c>
      <c r="BQ6" s="22">
        <f t="shared" ref="BQ6:BY6" si="8">IF(BQ7="",NA(),BQ7)</f>
        <v>98.94</v>
      </c>
      <c r="BR6" s="22">
        <f t="shared" si="8"/>
        <v>98.89</v>
      </c>
      <c r="BS6" s="22">
        <f t="shared" si="8"/>
        <v>91.47</v>
      </c>
      <c r="BT6" s="22">
        <f t="shared" si="8"/>
        <v>82.43</v>
      </c>
      <c r="BU6" s="22">
        <f t="shared" si="8"/>
        <v>82.78</v>
      </c>
      <c r="BV6" s="22">
        <f t="shared" si="8"/>
        <v>84.82</v>
      </c>
      <c r="BW6" s="22">
        <f t="shared" si="8"/>
        <v>82.29</v>
      </c>
      <c r="BX6" s="22">
        <f t="shared" si="8"/>
        <v>84.16</v>
      </c>
      <c r="BY6" s="22">
        <f t="shared" si="8"/>
        <v>81.45</v>
      </c>
      <c r="BZ6" s="21" t="str">
        <f>IF(BZ7="","",IF(BZ7="-","【-】","【"&amp;SUBSTITUTE(TEXT(BZ7,"#,##0.00"),"-","△")&amp;"】"))</f>
        <v>【97.59】</v>
      </c>
      <c r="CA6" s="22">
        <f>IF(CA7="",NA(),CA7)</f>
        <v>240.37</v>
      </c>
      <c r="CB6" s="22">
        <f t="shared" ref="CB6:CJ6" si="9">IF(CB7="",NA(),CB7)</f>
        <v>247.5</v>
      </c>
      <c r="CC6" s="22">
        <f t="shared" si="9"/>
        <v>248.39</v>
      </c>
      <c r="CD6" s="22">
        <f t="shared" si="9"/>
        <v>269.08999999999997</v>
      </c>
      <c r="CE6" s="22">
        <f t="shared" si="9"/>
        <v>298.61</v>
      </c>
      <c r="CF6" s="22">
        <f t="shared" si="9"/>
        <v>225.09</v>
      </c>
      <c r="CG6" s="22">
        <f t="shared" si="9"/>
        <v>224.82</v>
      </c>
      <c r="CH6" s="22">
        <f t="shared" si="9"/>
        <v>230.85</v>
      </c>
      <c r="CI6" s="22">
        <f t="shared" si="9"/>
        <v>230.21</v>
      </c>
      <c r="CJ6" s="22">
        <f t="shared" si="9"/>
        <v>240.31</v>
      </c>
      <c r="CK6" s="21" t="str">
        <f>IF(CK7="","",IF(CK7="-","【-】","【"&amp;SUBSTITUTE(TEXT(CK7,"#,##0.00"),"-","△")&amp;"】"))</f>
        <v>【181.66】</v>
      </c>
      <c r="CL6" s="22">
        <f>IF(CL7="",NA(),CL7)</f>
        <v>41.29</v>
      </c>
      <c r="CM6" s="22">
        <f t="shared" ref="CM6:CU6" si="10">IF(CM7="",NA(),CM7)</f>
        <v>40.5</v>
      </c>
      <c r="CN6" s="22">
        <f t="shared" si="10"/>
        <v>40.950000000000003</v>
      </c>
      <c r="CO6" s="22">
        <f t="shared" si="10"/>
        <v>38.729999999999997</v>
      </c>
      <c r="CP6" s="22">
        <f t="shared" si="10"/>
        <v>38.44</v>
      </c>
      <c r="CQ6" s="22">
        <f t="shared" si="10"/>
        <v>49.38</v>
      </c>
      <c r="CR6" s="22">
        <f t="shared" si="10"/>
        <v>50.09</v>
      </c>
      <c r="CS6" s="22">
        <f t="shared" si="10"/>
        <v>50.1</v>
      </c>
      <c r="CT6" s="22">
        <f t="shared" si="10"/>
        <v>49.76</v>
      </c>
      <c r="CU6" s="22">
        <f t="shared" si="10"/>
        <v>49.74</v>
      </c>
      <c r="CV6" s="21" t="str">
        <f>IF(CV7="","",IF(CV7="-","【-】","【"&amp;SUBSTITUTE(TEXT(CV7,"#,##0.00"),"-","△")&amp;"】"))</f>
        <v>【60.21】</v>
      </c>
      <c r="CW6" s="22">
        <f>IF(CW7="",NA(),CW7)</f>
        <v>91.4</v>
      </c>
      <c r="CX6" s="22">
        <f t="shared" ref="CX6:DF6" si="11">IF(CX7="",NA(),CX7)</f>
        <v>91.4</v>
      </c>
      <c r="CY6" s="22">
        <f t="shared" si="11"/>
        <v>91.4</v>
      </c>
      <c r="CZ6" s="22">
        <f t="shared" si="11"/>
        <v>91.4</v>
      </c>
      <c r="DA6" s="22">
        <f t="shared" si="11"/>
        <v>91.4</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42.55</v>
      </c>
      <c r="DI6" s="22">
        <f t="shared" ref="DI6:DQ6" si="12">IF(DI7="",NA(),DI7)</f>
        <v>43.98</v>
      </c>
      <c r="DJ6" s="22">
        <f t="shared" si="12"/>
        <v>45.6</v>
      </c>
      <c r="DK6" s="22">
        <f t="shared" si="12"/>
        <v>47.16</v>
      </c>
      <c r="DL6" s="22">
        <f t="shared" si="12"/>
        <v>48.54</v>
      </c>
      <c r="DM6" s="22">
        <f t="shared" si="12"/>
        <v>47.5</v>
      </c>
      <c r="DN6" s="22">
        <f t="shared" si="12"/>
        <v>48.41</v>
      </c>
      <c r="DO6" s="22">
        <f t="shared" si="12"/>
        <v>50.02</v>
      </c>
      <c r="DP6" s="22">
        <f t="shared" si="12"/>
        <v>51.38</v>
      </c>
      <c r="DQ6" s="22">
        <f t="shared" si="12"/>
        <v>52.3</v>
      </c>
      <c r="DR6" s="21" t="str">
        <f>IF(DR7="","",IF(DR7="-","【-】","【"&amp;SUBSTITUTE(TEXT(DR7,"#,##0.00"),"-","△")&amp;"】"))</f>
        <v>【52.41】</v>
      </c>
      <c r="DS6" s="22">
        <f>IF(DS7="",NA(),DS7)</f>
        <v>38.35</v>
      </c>
      <c r="DT6" s="21">
        <f t="shared" ref="DT6:EB6" si="13">IF(DT7="",NA(),DT7)</f>
        <v>0</v>
      </c>
      <c r="DU6" s="21">
        <f t="shared" si="13"/>
        <v>0</v>
      </c>
      <c r="DV6" s="21">
        <f t="shared" si="13"/>
        <v>0</v>
      </c>
      <c r="DW6" s="21">
        <f t="shared" si="13"/>
        <v>0</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0.24</v>
      </c>
      <c r="EE6" s="22">
        <f t="shared" ref="EE6:EM6" si="14">IF(EE7="",NA(),EE7)</f>
        <v>0.28000000000000003</v>
      </c>
      <c r="EF6" s="22">
        <f t="shared" si="14"/>
        <v>0.28999999999999998</v>
      </c>
      <c r="EG6" s="22">
        <f t="shared" si="14"/>
        <v>0.05</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465330</v>
      </c>
      <c r="D7" s="24">
        <v>46</v>
      </c>
      <c r="E7" s="24">
        <v>1</v>
      </c>
      <c r="F7" s="24">
        <v>0</v>
      </c>
      <c r="G7" s="24">
        <v>1</v>
      </c>
      <c r="H7" s="24" t="s">
        <v>93</v>
      </c>
      <c r="I7" s="24" t="s">
        <v>94</v>
      </c>
      <c r="J7" s="24" t="s">
        <v>95</v>
      </c>
      <c r="K7" s="24" t="s">
        <v>96</v>
      </c>
      <c r="L7" s="24" t="s">
        <v>97</v>
      </c>
      <c r="M7" s="24" t="s">
        <v>98</v>
      </c>
      <c r="N7" s="25" t="s">
        <v>99</v>
      </c>
      <c r="O7" s="25">
        <v>45</v>
      </c>
      <c r="P7" s="25">
        <v>100</v>
      </c>
      <c r="Q7" s="25">
        <v>4895</v>
      </c>
      <c r="R7" s="25">
        <v>5975</v>
      </c>
      <c r="S7" s="25">
        <v>40.39</v>
      </c>
      <c r="T7" s="25">
        <v>147.93</v>
      </c>
      <c r="U7" s="25">
        <v>5888</v>
      </c>
      <c r="V7" s="25">
        <v>2.76</v>
      </c>
      <c r="W7" s="25">
        <v>2133.33</v>
      </c>
      <c r="X7" s="25">
        <v>103.79</v>
      </c>
      <c r="Y7" s="25">
        <v>100.69</v>
      </c>
      <c r="Z7" s="25">
        <v>100.01</v>
      </c>
      <c r="AA7" s="25">
        <v>100.04</v>
      </c>
      <c r="AB7" s="25">
        <v>108.01</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138.91999999999999</v>
      </c>
      <c r="AU7" s="25">
        <v>111.18</v>
      </c>
      <c r="AV7" s="25">
        <v>98.54</v>
      </c>
      <c r="AW7" s="25">
        <v>79.73</v>
      </c>
      <c r="AX7" s="25">
        <v>66.12</v>
      </c>
      <c r="AY7" s="25">
        <v>305.08</v>
      </c>
      <c r="AZ7" s="25">
        <v>305.33999999999997</v>
      </c>
      <c r="BA7" s="25">
        <v>310.01</v>
      </c>
      <c r="BB7" s="25">
        <v>311.12</v>
      </c>
      <c r="BC7" s="25">
        <v>293.51</v>
      </c>
      <c r="BD7" s="25">
        <v>239.69</v>
      </c>
      <c r="BE7" s="25">
        <v>713.86</v>
      </c>
      <c r="BF7" s="25">
        <v>690.46</v>
      </c>
      <c r="BG7" s="25">
        <v>644.88</v>
      </c>
      <c r="BH7" s="25">
        <v>640.26</v>
      </c>
      <c r="BI7" s="25">
        <v>607.24</v>
      </c>
      <c r="BJ7" s="25">
        <v>585.59</v>
      </c>
      <c r="BK7" s="25">
        <v>561.34</v>
      </c>
      <c r="BL7" s="25">
        <v>538.33000000000004</v>
      </c>
      <c r="BM7" s="25">
        <v>515.14</v>
      </c>
      <c r="BN7" s="25">
        <v>498.34</v>
      </c>
      <c r="BO7" s="25">
        <v>264.86</v>
      </c>
      <c r="BP7" s="25">
        <v>101.61</v>
      </c>
      <c r="BQ7" s="25">
        <v>98.94</v>
      </c>
      <c r="BR7" s="25">
        <v>98.89</v>
      </c>
      <c r="BS7" s="25">
        <v>91.47</v>
      </c>
      <c r="BT7" s="25">
        <v>82.43</v>
      </c>
      <c r="BU7" s="25">
        <v>82.78</v>
      </c>
      <c r="BV7" s="25">
        <v>84.82</v>
      </c>
      <c r="BW7" s="25">
        <v>82.29</v>
      </c>
      <c r="BX7" s="25">
        <v>84.16</v>
      </c>
      <c r="BY7" s="25">
        <v>81.45</v>
      </c>
      <c r="BZ7" s="25">
        <v>97.59</v>
      </c>
      <c r="CA7" s="25">
        <v>240.37</v>
      </c>
      <c r="CB7" s="25">
        <v>247.5</v>
      </c>
      <c r="CC7" s="25">
        <v>248.39</v>
      </c>
      <c r="CD7" s="25">
        <v>269.08999999999997</v>
      </c>
      <c r="CE7" s="25">
        <v>298.61</v>
      </c>
      <c r="CF7" s="25">
        <v>225.09</v>
      </c>
      <c r="CG7" s="25">
        <v>224.82</v>
      </c>
      <c r="CH7" s="25">
        <v>230.85</v>
      </c>
      <c r="CI7" s="25">
        <v>230.21</v>
      </c>
      <c r="CJ7" s="25">
        <v>240.31</v>
      </c>
      <c r="CK7" s="25">
        <v>181.66</v>
      </c>
      <c r="CL7" s="25">
        <v>41.29</v>
      </c>
      <c r="CM7" s="25">
        <v>40.5</v>
      </c>
      <c r="CN7" s="25">
        <v>40.950000000000003</v>
      </c>
      <c r="CO7" s="25">
        <v>38.729999999999997</v>
      </c>
      <c r="CP7" s="25">
        <v>38.44</v>
      </c>
      <c r="CQ7" s="25">
        <v>49.38</v>
      </c>
      <c r="CR7" s="25">
        <v>50.09</v>
      </c>
      <c r="CS7" s="25">
        <v>50.1</v>
      </c>
      <c r="CT7" s="25">
        <v>49.76</v>
      </c>
      <c r="CU7" s="25">
        <v>49.74</v>
      </c>
      <c r="CV7" s="25">
        <v>60.21</v>
      </c>
      <c r="CW7" s="25">
        <v>91.4</v>
      </c>
      <c r="CX7" s="25">
        <v>91.4</v>
      </c>
      <c r="CY7" s="25">
        <v>91.4</v>
      </c>
      <c r="CZ7" s="25">
        <v>91.4</v>
      </c>
      <c r="DA7" s="25">
        <v>91.4</v>
      </c>
      <c r="DB7" s="25">
        <v>78.010000000000005</v>
      </c>
      <c r="DC7" s="25">
        <v>77.599999999999994</v>
      </c>
      <c r="DD7" s="25">
        <v>77.3</v>
      </c>
      <c r="DE7" s="25">
        <v>76.64</v>
      </c>
      <c r="DF7" s="25">
        <v>75.37</v>
      </c>
      <c r="DG7" s="25">
        <v>89.21</v>
      </c>
      <c r="DH7" s="25">
        <v>42.55</v>
      </c>
      <c r="DI7" s="25">
        <v>43.98</v>
      </c>
      <c r="DJ7" s="25">
        <v>45.6</v>
      </c>
      <c r="DK7" s="25">
        <v>47.16</v>
      </c>
      <c r="DL7" s="25">
        <v>48.54</v>
      </c>
      <c r="DM7" s="25">
        <v>47.5</v>
      </c>
      <c r="DN7" s="25">
        <v>48.41</v>
      </c>
      <c r="DO7" s="25">
        <v>50.02</v>
      </c>
      <c r="DP7" s="25">
        <v>51.38</v>
      </c>
      <c r="DQ7" s="25">
        <v>52.3</v>
      </c>
      <c r="DR7" s="25">
        <v>52.41</v>
      </c>
      <c r="DS7" s="25">
        <v>38.35</v>
      </c>
      <c r="DT7" s="25">
        <v>0</v>
      </c>
      <c r="DU7" s="25">
        <v>0</v>
      </c>
      <c r="DV7" s="25">
        <v>0</v>
      </c>
      <c r="DW7" s="25">
        <v>0</v>
      </c>
      <c r="DX7" s="25">
        <v>17.399999999999999</v>
      </c>
      <c r="DY7" s="25">
        <v>18.64</v>
      </c>
      <c r="DZ7" s="25">
        <v>19.510000000000002</v>
      </c>
      <c r="EA7" s="25">
        <v>21.6</v>
      </c>
      <c r="EB7" s="25">
        <v>23.36</v>
      </c>
      <c r="EC7" s="25">
        <v>26.78</v>
      </c>
      <c r="ED7" s="25">
        <v>0.24</v>
      </c>
      <c r="EE7" s="25">
        <v>0.28000000000000003</v>
      </c>
      <c r="EF7" s="25">
        <v>0.28999999999999998</v>
      </c>
      <c r="EG7" s="25">
        <v>0.05</v>
      </c>
      <c r="EH7" s="25">
        <v>0</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2026-01-22T02:08:43Z</cp:lastPrinted>
  <dcterms:created xsi:type="dcterms:W3CDTF">2025-12-12T09:25:29Z</dcterms:created>
  <dcterms:modified xsi:type="dcterms:W3CDTF">2026-03-03T04:06:31Z</dcterms:modified>
  <cp:category/>
</cp:coreProperties>
</file>