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05_市町村回答\37 喜界町○（園田）確認中\03_回答\"/>
    </mc:Choice>
  </mc:AlternateContent>
  <xr:revisionPtr revIDLastSave="0" documentId="13_ncr:1_{A8D6484A-055A-42D6-A7A4-96514018ADC3}" xr6:coauthVersionLast="47" xr6:coauthVersionMax="47" xr10:uidLastSave="{00000000-0000-0000-0000-000000000000}"/>
  <workbookProtection workbookAlgorithmName="SHA-512" workbookHashValue="dRN/veqTpRAWRqMsEQ+QqUvVJuIfW0SVGh9hSqr+Ef/pcZgmXh7ErlLqUyC8xv6dUeZi+NnRMAnf++SDvY2j8w==" workbookSaltValue="qxPu1pgI9ngz6faowoOrYg==" workbookSpinCount="100000" lockStructure="1"/>
  <bookViews>
    <workbookView xWindow="-120"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W10" i="4"/>
  <c r="BB8" i="4"/>
  <c r="AD8" i="4"/>
  <c r="W8" i="4"/>
  <c r="B8" i="4"/>
  <c r="B6"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<sst xmlns="http://schemas.openxmlformats.org/spreadsheetml/2006/main" count="319" uniqueCount="115">
  <si>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</si>
  <si>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</si>
  <si>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</si>
  <si>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</si>
  <si>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</si>
  <si>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</si>
  <si>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</si>
  <si>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</si>
  <si>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</si>
  <si>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</si>
  <si>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</si>
  <si>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</si>
  <si>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</si>
  <si>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</si>
  <si>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</si>
  <si>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</si>
  <si>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</si>
  <si>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</si>
  <si>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</si>
  <si>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</si>
  <si>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</si>
  <si>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</si>
  <si>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</si>
  <si>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</si>
  <si>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</si>
  <si>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</si>
  <si>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</si>
  <si>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</si>
  <si>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</si>
  <si>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</si>
  <si>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</si>
  <si>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</si>
  <si>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</si>
  <si>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</si>
  <si>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</si>
  <si>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</si>
  <si>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</si>
  <si>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</si>
  <si>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</si>
  <si>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</si>
  <si>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</si>
  <si>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</si>
  <si>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</si>
  <si>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</si>
  <si>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</si>
  <si>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</si>
  <si>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</si>
  <si>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</si>
  <si>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</si>
  <si>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</si>
  <si>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</si>
  <si>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</si>
  <si>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</si>
  <si>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</si>
  <si>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</si>
  <si>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</si>
  <si>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</si>
  <si>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</si>
  <si>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</si>
  <si>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</si>
  <si>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</si>
  <si>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</si>
  <si>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</si>
  <si>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</si>
  <si>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</si>
  <si>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</si>
  <si>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</si>
  <si>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</si>
  <si>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</si>
  <si>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</si>
  <si>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</si>
  <si>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</si>
  <si>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</si>
  <si>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</si>
  <si>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</si>
  <si>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</si>
  <si>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</si>
  <si>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</si>
  <si>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</si>
  <si>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</si>
  <si>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</si>
  <si>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</si>
  <si>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</si>
  <si>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</si>
  <si>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</si>
  <si>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</si>
  <si>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</si>
  <si>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</si>
  <si>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</si>
  <si>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</si>
  <si>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</si>
  <si>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</si>
  <si>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</si>
  <si>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</si>
  <si>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</si>
  <si>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</si>
  <si>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喜界町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</si>
  <si>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</si>
  <si>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</si>
  <si>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</si>
  <si>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</si>
  <si>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</si>
  <si>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</si>
  <si>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</si>
  <si>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</si>
  <si>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</si>
  <si>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</si>
  <si>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</si>
  <si>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</si>
  <si>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</si>
  <si>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</si>
  <si>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</si>
  <si>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供用開始後20年程度しか経過しておらず、法定耐用年数に近い資産（帳簿原価）がそれほど多くないため、平均値よりも下回っている。今後は将来の更新計画と財源確保などを検討する必要がある。</t>
    <rPh sb="14" eb="16">
      <t>キョウヨウ</t>
    </rPh>
    <rPh sb="16" eb="18">
      <t>カイシ</t>
    </rPh>
    <rPh sb="18" eb="19">
      <t>ゴ</t>
    </rPh>
    <rPh sb="21" eb="22">
      <t>ネン</t>
    </rPh>
    <rPh sb="22" eb="24">
      <t>テイド</t>
    </rPh>
    <rPh sb="26" eb="28">
      <t>ケイカ</t>
    </rPh>
    <rPh sb="34" eb="36">
      <t>ホウテイ</t>
    </rPh>
    <rPh sb="36" eb="40">
      <t>タイヨウネンスウ</t>
    </rPh>
    <rPh sb="41" eb="42">
      <t>チカ</t>
    </rPh>
    <rPh sb="43" eb="45">
      <t>シサン</t>
    </rPh>
    <rPh sb="46" eb="50">
      <t>チョウボゲンカ</t>
    </rPh>
    <rPh sb="56" eb="57">
      <t>オオ</t>
    </rPh>
    <phoneticPr fontId="4"/>
  </si>
  <si>
    <r>
      <t>①経常収支比率
　経常収支比率が100％を上回っているが、一般会計繰入金に依存している割合が大きい。今後は独立採算の観点から経費削減や接続率向上に努める必要がある。
②累積欠損金比率
　累積欠損金比率は0%ではあるが、繰入金に依存している割合が大きいため、今後は経費の削減や接続率の向上に努</t>
    </r>
    <r>
      <rPr>
        <sz val="10"/>
        <rFont val="ＭＳ ゴシック"/>
        <family val="3"/>
        <charset val="128"/>
      </rPr>
      <t>める必要がある。
③流動比率
　平均値を大きく上回っているが、一般会計繰入金に頼っているのが現状である。今後は経費削減や接続率向上に努める必要がある。
④企業債残高対事業規模比率
　平均値を上回っており、今後も建設投資が必要となることから、数年は高い数値で推移すると予想される。
⑤経費回収率
　平均値と同水準だが、汚水処理費の４分の３弱しか回収していないため、経費削減や接続率向上に努める必要がある。
⑥汚水処理原価
　平均値より下回っているが、今後施設の老朽化等により費用が増加する見込みのため、計画的な投資や経費削減に努めたい。
⑦施設利用率
　平均値よりも下回っており、接続率向上の施策推進や更新時期等にあわせてダウンサイジング等を検討する必要がある。
⑧水洗化率
　接続助成金の活用等により接続率の向上を進めており、人口減少に加え高齢化が進む中ではあるが、少しずつ着実に水洗化率を伸ばしていきたい。</t>
    </r>
    <rPh sb="67" eb="70">
      <t>セツゾクリツ</t>
    </rPh>
    <rPh sb="70" eb="72">
      <t>コウジョウ</t>
    </rPh>
    <rPh sb="168" eb="169">
      <t>ウワ</t>
    </rPh>
    <rPh sb="228" eb="232">
      <t>ジギョウキボ</t>
    </rPh>
    <rPh sb="247" eb="249">
      <t>コンゴ</t>
    </rPh>
    <rPh sb="250" eb="252">
      <t>ケンセツ</t>
    </rPh>
    <rPh sb="252" eb="254">
      <t>トウシ</t>
    </rPh>
    <rPh sb="255" eb="257">
      <t>ヒツヨウ</t>
    </rPh>
    <rPh sb="265" eb="267">
      <t>スウネン</t>
    </rPh>
    <rPh sb="268" eb="269">
      <t>タカ</t>
    </rPh>
    <rPh sb="270" eb="272">
      <t>スウチ</t>
    </rPh>
    <rPh sb="273" eb="275">
      <t>スイイ</t>
    </rPh>
    <rPh sb="278" eb="280">
      <t>ヨソウ</t>
    </rPh>
    <rPh sb="286" eb="288">
      <t>ケイヒ</t>
    </rPh>
    <rPh sb="297" eb="300">
      <t>ドウスイジュン</t>
    </rPh>
    <rPh sb="303" eb="308">
      <t>オスイショリヒ</t>
    </rPh>
    <rPh sb="313" eb="314">
      <t>ジャク</t>
    </rPh>
    <rPh sb="348" eb="352">
      <t>オスイショリ</t>
    </rPh>
    <rPh sb="361" eb="362">
      <t>シタ</t>
    </rPh>
    <rPh sb="369" eb="371">
      <t>コンゴ</t>
    </rPh>
    <rPh sb="374" eb="377">
      <t>ロウキュウカ</t>
    </rPh>
    <rPh sb="427" eb="428">
      <t>シタ</t>
    </rPh>
    <rPh sb="477" eb="480">
      <t>スイセンカ</t>
    </rPh>
    <rPh sb="528" eb="529">
      <t>スコ</t>
    </rPh>
    <rPh sb="532" eb="534">
      <t>チャクジツ</t>
    </rPh>
    <rPh sb="540" eb="541">
      <t>ノ</t>
    </rPh>
    <phoneticPr fontId="4"/>
  </si>
  <si>
    <t>　令和６年度から法適化し経常収支比率が100％を上回っているため経営状況は黒字となっているが、一般会計繰入金に依存している部分が大きいため、使用料収入増加のための接続率の向上や投資計画の見直しを行う必要がある。
　今後は経営戦略の改訂などを行い、急速な人口減少に伴うサービス需要の減少や物価高騰による営業費用の増加等を踏まえ、将来の財政収支の見通しを把握しながら、施設の老朽化に伴う更新需要や公営企業に携わる人材確保など計画的な経営に努めて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</si>
</sst>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7DF-443A-86C3-109C7082CDE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C7DF-443A-86C3-109C7082CDE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32.409999999999997</c:v>
                </c:pt>
              </c:numCache>
            </c:numRef>
          </c:val>
          <c:extLst>
            <c:ext xmlns:c16="http://schemas.microsoft.com/office/drawing/2014/chart" uri="{C3380CC4-5D6E-409C-BE32-E72D297353CC}">
              <c16:uniqueId val="{00000000-6F77-4784-8F59-730E9870055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c:ext xmlns:c16="http://schemas.microsoft.com/office/drawing/2014/chart" uri="{C3380CC4-5D6E-409C-BE32-E72D297353CC}">
              <c16:uniqueId val="{00000001-6F77-4784-8F59-730E9870055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65.099999999999994</c:v>
                </c:pt>
              </c:numCache>
            </c:numRef>
          </c:val>
          <c:extLst>
            <c:ext xmlns:c16="http://schemas.microsoft.com/office/drawing/2014/chart" uri="{C3380CC4-5D6E-409C-BE32-E72D297353CC}">
              <c16:uniqueId val="{00000000-2326-45B3-BC0E-55A72D1F874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c:ext xmlns:c16="http://schemas.microsoft.com/office/drawing/2014/chart" uri="{C3380CC4-5D6E-409C-BE32-E72D297353CC}">
              <c16:uniqueId val="{00000001-2326-45B3-BC0E-55A72D1F874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106.33</c:v>
                </c:pt>
              </c:numCache>
            </c:numRef>
          </c:val>
          <c:extLst>
            <c:ext xmlns:c16="http://schemas.microsoft.com/office/drawing/2014/chart" uri="{C3380CC4-5D6E-409C-BE32-E72D297353CC}">
              <c16:uniqueId val="{00000000-41EC-4184-95FD-BC5E9B6067B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c:ext xmlns:c16="http://schemas.microsoft.com/office/drawing/2014/chart" uri="{C3380CC4-5D6E-409C-BE32-E72D297353CC}">
              <c16:uniqueId val="{00000001-41EC-4184-95FD-BC5E9B6067B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5.29</c:v>
                </c:pt>
              </c:numCache>
            </c:numRef>
          </c:val>
          <c:extLst>
            <c:ext xmlns:c16="http://schemas.microsoft.com/office/drawing/2014/chart" uri="{C3380CC4-5D6E-409C-BE32-E72D297353CC}">
              <c16:uniqueId val="{00000000-B712-4BB9-B6E8-1B883E3FECB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c:ext xmlns:c16="http://schemas.microsoft.com/office/drawing/2014/chart" uri="{C3380CC4-5D6E-409C-BE32-E72D297353CC}">
              <c16:uniqueId val="{00000001-B712-4BB9-B6E8-1B883E3FECB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48E-4CA1-BF0C-712F944B1BD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48E-4CA1-BF0C-712F944B1BD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04D-4838-B01F-B88F53935A5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c:ext xmlns:c16="http://schemas.microsoft.com/office/drawing/2014/chart" uri="{C3380CC4-5D6E-409C-BE32-E72D297353CC}">
              <c16:uniqueId val="{00000001-804D-4838-B01F-B88F53935A5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133.38</c:v>
                </c:pt>
              </c:numCache>
            </c:numRef>
          </c:val>
          <c:extLst>
            <c:ext xmlns:c16="http://schemas.microsoft.com/office/drawing/2014/chart" uri="{C3380CC4-5D6E-409C-BE32-E72D297353CC}">
              <c16:uniqueId val="{00000000-2165-4543-80BE-D17A6B7B5A1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c:ext xmlns:c16="http://schemas.microsoft.com/office/drawing/2014/chart" uri="{C3380CC4-5D6E-409C-BE32-E72D297353CC}">
              <c16:uniqueId val="{00000001-2165-4543-80BE-D17A6B7B5A1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1666.11</c:v>
                </c:pt>
              </c:numCache>
            </c:numRef>
          </c:val>
          <c:extLst>
            <c:ext xmlns:c16="http://schemas.microsoft.com/office/drawing/2014/chart" uri="{C3380CC4-5D6E-409C-BE32-E72D297353CC}">
              <c16:uniqueId val="{00000000-8D36-48C5-A8A2-754C2696F3D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c:ext xmlns:c16="http://schemas.microsoft.com/office/drawing/2014/chart" uri="{C3380CC4-5D6E-409C-BE32-E72D297353CC}">
              <c16:uniqueId val="{00000001-8D36-48C5-A8A2-754C2696F3D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74.12</c:v>
                </c:pt>
              </c:numCache>
            </c:numRef>
          </c:val>
          <c:extLst>
            <c:ext xmlns:c16="http://schemas.microsoft.com/office/drawing/2014/chart" uri="{C3380CC4-5D6E-409C-BE32-E72D297353CC}">
              <c16:uniqueId val="{00000000-7539-45FD-B56D-98D0D88326E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c:ext xmlns:c16="http://schemas.microsoft.com/office/drawing/2014/chart" uri="{C3380CC4-5D6E-409C-BE32-E72D297353CC}">
              <c16:uniqueId val="{00000001-7539-45FD-B56D-98D0D88326E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192.14</c:v>
                </c:pt>
              </c:numCache>
            </c:numRef>
          </c:val>
          <c:extLst>
            <c:ext xmlns:c16="http://schemas.microsoft.com/office/drawing/2014/chart" uri="{C3380CC4-5D6E-409C-BE32-E72D297353CC}">
              <c16:uniqueId val="{00000000-CD09-496A-8DFB-D21D1EE8731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c:ext xmlns:c16="http://schemas.microsoft.com/office/drawing/2014/chart" uri="{C3380CC4-5D6E-409C-BE32-E72D297353CC}">
              <c16:uniqueId val="{00000001-CD09-496A-8DFB-D21D1EE8731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喜界町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6307</v>
      </c>
      <c r="AM8" s="41"/>
      <c r="AN8" s="41"/>
      <c r="AO8" s="41"/>
      <c r="AP8" s="41"/>
      <c r="AQ8" s="41"/>
      <c r="AR8" s="41"/>
      <c r="AS8" s="41"/>
      <c r="AT8" s="34">
        <f>データ!T6</f>
        <v>56.82</v>
      </c>
      <c r="AU8" s="34"/>
      <c r="AV8" s="34"/>
      <c r="AW8" s="34"/>
      <c r="AX8" s="34"/>
      <c r="AY8" s="34"/>
      <c r="AZ8" s="34"/>
      <c r="BA8" s="34"/>
      <c r="BB8" s="34">
        <f>データ!U6</f>
        <v>111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76.62</v>
      </c>
      <c r="J10" s="34"/>
      <c r="K10" s="34"/>
      <c r="L10" s="34"/>
      <c r="M10" s="34"/>
      <c r="N10" s="34"/>
      <c r="O10" s="34"/>
      <c r="P10" s="34">
        <f>データ!P6</f>
        <v>48.33</v>
      </c>
      <c r="Q10" s="34"/>
      <c r="R10" s="34"/>
      <c r="S10" s="34"/>
      <c r="T10" s="34"/>
      <c r="U10" s="34"/>
      <c r="V10" s="34"/>
      <c r="W10" s="34">
        <f>データ!Q6</f>
        <v>115.34</v>
      </c>
      <c r="X10" s="34"/>
      <c r="Y10" s="34"/>
      <c r="Z10" s="34"/>
      <c r="AA10" s="34"/>
      <c r="AB10" s="34"/>
      <c r="AC10" s="34"/>
      <c r="AD10" s="41">
        <f>データ!R6</f>
        <v>2990</v>
      </c>
      <c r="AE10" s="41"/>
      <c r="AF10" s="41"/>
      <c r="AG10" s="41"/>
      <c r="AH10" s="41"/>
      <c r="AI10" s="41"/>
      <c r="AJ10" s="41"/>
      <c r="AK10" s="2"/>
      <c r="AL10" s="41">
        <f>データ!V6</f>
        <v>3017</v>
      </c>
      <c r="AM10" s="41"/>
      <c r="AN10" s="41"/>
      <c r="AO10" s="41"/>
      <c r="AP10" s="41"/>
      <c r="AQ10" s="41"/>
      <c r="AR10" s="41"/>
      <c r="AS10" s="41"/>
      <c r="AT10" s="34">
        <f>データ!W6</f>
        <v>1.69</v>
      </c>
      <c r="AU10" s="34"/>
      <c r="AV10" s="34"/>
      <c r="AW10" s="34"/>
      <c r="AX10" s="34"/>
      <c r="AY10" s="34"/>
      <c r="AZ10" s="34"/>
      <c r="BA10" s="34"/>
      <c r="BB10" s="34">
        <f>データ!X6</f>
        <v>1785.21</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oFknKx0FODYMvNm1xwsw6LZRMn2dco/IYxJ2+Yl2PKDuTQROnTQt5sLSCjhWjQkglw14vl70gL590hovhteBA==" saltValue="tHu5FAA+2c6xnMIcFn60+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465291</v>
      </c>
      <c r="D6" s="19">
        <f t="shared" si="3"/>
        <v>46</v>
      </c>
      <c r="E6" s="19">
        <f t="shared" si="3"/>
        <v>17</v>
      </c>
      <c r="F6" s="19">
        <f t="shared" si="3"/>
        <v>1</v>
      </c>
      <c r="G6" s="19">
        <f t="shared" si="3"/>
        <v>0</v>
      </c>
      <c r="H6" s="19" t="str">
        <f t="shared" si="3"/>
        <v>鹿児島県　喜界町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76.62</v>
      </c>
      <c r="P6" s="20">
        <f t="shared" si="3"/>
        <v>48.33</v>
      </c>
      <c r="Q6" s="20">
        <f t="shared" si="3"/>
        <v>115.34</v>
      </c>
      <c r="R6" s="20">
        <f t="shared" si="3"/>
        <v>2990</v>
      </c>
      <c r="S6" s="20">
        <f t="shared" si="3"/>
        <v>6307</v>
      </c>
      <c r="T6" s="20">
        <f t="shared" si="3"/>
        <v>56.82</v>
      </c>
      <c r="U6" s="20">
        <f t="shared" si="3"/>
        <v>111</v>
      </c>
      <c r="V6" s="20">
        <f t="shared" si="3"/>
        <v>3017</v>
      </c>
      <c r="W6" s="20">
        <f t="shared" si="3"/>
        <v>1.69</v>
      </c>
      <c r="X6" s="20">
        <f t="shared" si="3"/>
        <v>1785.21</v>
      </c>
      <c r="Y6" s="21" t="str">
        <f>IF(Y7="",NA(),Y7)</f>
        <v>-</v>
      </c>
      <c r="Z6" s="21" t="str">
        <f t="shared" ref="Z6:AH6" si="4">IF(Z7="",NA(),Z7)</f>
        <v>-</v>
      </c>
      <c r="AA6" s="21" t="str">
        <f t="shared" si="4"/>
        <v>-</v>
      </c>
      <c r="AB6" s="21" t="str">
        <f t="shared" si="4"/>
        <v>-</v>
      </c>
      <c r="AC6" s="21">
        <f t="shared" si="4"/>
        <v>106.33</v>
      </c>
      <c r="AD6" s="21" t="str">
        <f t="shared" si="4"/>
        <v>-</v>
      </c>
      <c r="AE6" s="21" t="str">
        <f t="shared" si="4"/>
        <v>-</v>
      </c>
      <c r="AF6" s="21" t="str">
        <f t="shared" si="4"/>
        <v>-</v>
      </c>
      <c r="AG6" s="21" t="str">
        <f t="shared" si="4"/>
        <v>-</v>
      </c>
      <c r="AH6" s="21">
        <f t="shared" si="4"/>
        <v>107.83</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30.17</v>
      </c>
      <c r="AT6" s="20" t="str">
        <f>IF(AT7="","",IF(AT7="-","【-】","【"&amp;SUBSTITUTE(TEXT(AT7,"#,##0.00"),"-","△")&amp;"】"))</f>
        <v>【3.12】</v>
      </c>
      <c r="AU6" s="21" t="str">
        <f>IF(AU7="",NA(),AU7)</f>
        <v>-</v>
      </c>
      <c r="AV6" s="21" t="str">
        <f t="shared" ref="AV6:BD6" si="6">IF(AV7="",NA(),AV7)</f>
        <v>-</v>
      </c>
      <c r="AW6" s="21" t="str">
        <f t="shared" si="6"/>
        <v>-</v>
      </c>
      <c r="AX6" s="21" t="str">
        <f t="shared" si="6"/>
        <v>-</v>
      </c>
      <c r="AY6" s="21">
        <f t="shared" si="6"/>
        <v>133.38</v>
      </c>
      <c r="AZ6" s="21" t="str">
        <f t="shared" si="6"/>
        <v>-</v>
      </c>
      <c r="BA6" s="21" t="str">
        <f t="shared" si="6"/>
        <v>-</v>
      </c>
      <c r="BB6" s="21" t="str">
        <f t="shared" si="6"/>
        <v>-</v>
      </c>
      <c r="BC6" s="21" t="str">
        <f t="shared" si="6"/>
        <v>-</v>
      </c>
      <c r="BD6" s="21">
        <f t="shared" si="6"/>
        <v>56.13</v>
      </c>
      <c r="BE6" s="20" t="str">
        <f>IF(BE7="","",IF(BE7="-","【-】","【"&amp;SUBSTITUTE(TEXT(BE7,"#,##0.00"),"-","△")&amp;"】"))</f>
        <v>【82.75】</v>
      </c>
      <c r="BF6" s="21" t="str">
        <f>IF(BF7="",NA(),BF7)</f>
        <v>-</v>
      </c>
      <c r="BG6" s="21" t="str">
        <f t="shared" ref="BG6:BO6" si="7">IF(BG7="",NA(),BG7)</f>
        <v>-</v>
      </c>
      <c r="BH6" s="21" t="str">
        <f t="shared" si="7"/>
        <v>-</v>
      </c>
      <c r="BI6" s="21" t="str">
        <f t="shared" si="7"/>
        <v>-</v>
      </c>
      <c r="BJ6" s="21">
        <f t="shared" si="7"/>
        <v>1666.11</v>
      </c>
      <c r="BK6" s="21" t="str">
        <f t="shared" si="7"/>
        <v>-</v>
      </c>
      <c r="BL6" s="21" t="str">
        <f t="shared" si="7"/>
        <v>-</v>
      </c>
      <c r="BM6" s="21" t="str">
        <f t="shared" si="7"/>
        <v>-</v>
      </c>
      <c r="BN6" s="21" t="str">
        <f t="shared" si="7"/>
        <v>-</v>
      </c>
      <c r="BO6" s="21">
        <f t="shared" si="7"/>
        <v>1343.89</v>
      </c>
      <c r="BP6" s="20" t="str">
        <f>IF(BP7="","",IF(BP7="-","【-】","【"&amp;SUBSTITUTE(TEXT(BP7,"#,##0.00"),"-","△")&amp;"】"))</f>
        <v>【602.56】</v>
      </c>
      <c r="BQ6" s="21" t="str">
        <f>IF(BQ7="",NA(),BQ7)</f>
        <v>-</v>
      </c>
      <c r="BR6" s="21" t="str">
        <f t="shared" ref="BR6:BZ6" si="8">IF(BR7="",NA(),BR7)</f>
        <v>-</v>
      </c>
      <c r="BS6" s="21" t="str">
        <f t="shared" si="8"/>
        <v>-</v>
      </c>
      <c r="BT6" s="21" t="str">
        <f t="shared" si="8"/>
        <v>-</v>
      </c>
      <c r="BU6" s="21">
        <f t="shared" si="8"/>
        <v>74.12</v>
      </c>
      <c r="BV6" s="21" t="str">
        <f t="shared" si="8"/>
        <v>-</v>
      </c>
      <c r="BW6" s="21" t="str">
        <f t="shared" si="8"/>
        <v>-</v>
      </c>
      <c r="BX6" s="21" t="str">
        <f t="shared" si="8"/>
        <v>-</v>
      </c>
      <c r="BY6" s="21" t="str">
        <f t="shared" si="8"/>
        <v>-</v>
      </c>
      <c r="BZ6" s="21">
        <f t="shared" si="8"/>
        <v>72.84</v>
      </c>
      <c r="CA6" s="20" t="str">
        <f>IF(CA7="","",IF(CA7="-","【-】","【"&amp;SUBSTITUTE(TEXT(CA7,"#,##0.00"),"-","△")&amp;"】"))</f>
        <v>【97.94】</v>
      </c>
      <c r="CB6" s="21" t="str">
        <f>IF(CB7="",NA(),CB7)</f>
        <v>-</v>
      </c>
      <c r="CC6" s="21" t="str">
        <f t="shared" ref="CC6:CK6" si="9">IF(CC7="",NA(),CC7)</f>
        <v>-</v>
      </c>
      <c r="CD6" s="21" t="str">
        <f t="shared" si="9"/>
        <v>-</v>
      </c>
      <c r="CE6" s="21" t="str">
        <f t="shared" si="9"/>
        <v>-</v>
      </c>
      <c r="CF6" s="21">
        <f t="shared" si="9"/>
        <v>192.14</v>
      </c>
      <c r="CG6" s="21" t="str">
        <f t="shared" si="9"/>
        <v>-</v>
      </c>
      <c r="CH6" s="21" t="str">
        <f t="shared" si="9"/>
        <v>-</v>
      </c>
      <c r="CI6" s="21" t="str">
        <f t="shared" si="9"/>
        <v>-</v>
      </c>
      <c r="CJ6" s="21" t="str">
        <f t="shared" si="9"/>
        <v>-</v>
      </c>
      <c r="CK6" s="21">
        <f t="shared" si="9"/>
        <v>232.33</v>
      </c>
      <c r="CL6" s="20" t="str">
        <f>IF(CL7="","",IF(CL7="-","【-】","【"&amp;SUBSTITUTE(TEXT(CL7,"#,##0.00"),"-","△")&amp;"】"))</f>
        <v>【140.98】</v>
      </c>
      <c r="CM6" s="21" t="str">
        <f>IF(CM7="",NA(),CM7)</f>
        <v>-</v>
      </c>
      <c r="CN6" s="21" t="str">
        <f t="shared" ref="CN6:CV6" si="10">IF(CN7="",NA(),CN7)</f>
        <v>-</v>
      </c>
      <c r="CO6" s="21" t="str">
        <f t="shared" si="10"/>
        <v>-</v>
      </c>
      <c r="CP6" s="21" t="str">
        <f t="shared" si="10"/>
        <v>-</v>
      </c>
      <c r="CQ6" s="21">
        <f t="shared" si="10"/>
        <v>32.409999999999997</v>
      </c>
      <c r="CR6" s="21" t="str">
        <f t="shared" si="10"/>
        <v>-</v>
      </c>
      <c r="CS6" s="21" t="str">
        <f t="shared" si="10"/>
        <v>-</v>
      </c>
      <c r="CT6" s="21" t="str">
        <f t="shared" si="10"/>
        <v>-</v>
      </c>
      <c r="CU6" s="21" t="str">
        <f t="shared" si="10"/>
        <v>-</v>
      </c>
      <c r="CV6" s="21">
        <f t="shared" si="10"/>
        <v>48.92</v>
      </c>
      <c r="CW6" s="20" t="str">
        <f>IF(CW7="","",IF(CW7="-","【-】","【"&amp;SUBSTITUTE(TEXT(CW7,"#,##0.00"),"-","△")&amp;"】"))</f>
        <v>【60.13】</v>
      </c>
      <c r="CX6" s="21" t="str">
        <f>IF(CX7="",NA(),CX7)</f>
        <v>-</v>
      </c>
      <c r="CY6" s="21" t="str">
        <f t="shared" ref="CY6:DG6" si="11">IF(CY7="",NA(),CY7)</f>
        <v>-</v>
      </c>
      <c r="CZ6" s="21" t="str">
        <f t="shared" si="11"/>
        <v>-</v>
      </c>
      <c r="DA6" s="21" t="str">
        <f t="shared" si="11"/>
        <v>-</v>
      </c>
      <c r="DB6" s="21">
        <f t="shared" si="11"/>
        <v>65.099999999999994</v>
      </c>
      <c r="DC6" s="21" t="str">
        <f t="shared" si="11"/>
        <v>-</v>
      </c>
      <c r="DD6" s="21" t="str">
        <f t="shared" si="11"/>
        <v>-</v>
      </c>
      <c r="DE6" s="21" t="str">
        <f t="shared" si="11"/>
        <v>-</v>
      </c>
      <c r="DF6" s="21" t="str">
        <f t="shared" si="11"/>
        <v>-</v>
      </c>
      <c r="DG6" s="21">
        <f t="shared" si="11"/>
        <v>80.760000000000005</v>
      </c>
      <c r="DH6" s="20" t="str">
        <f>IF(DH7="","",IF(DH7="-","【-】","【"&amp;SUBSTITUTE(TEXT(DH7,"#,##0.00"),"-","△")&amp;"】"))</f>
        <v>【96.00】</v>
      </c>
      <c r="DI6" s="21" t="str">
        <f>IF(DI7="",NA(),DI7)</f>
        <v>-</v>
      </c>
      <c r="DJ6" s="21" t="str">
        <f t="shared" ref="DJ6:DR6" si="12">IF(DJ7="",NA(),DJ7)</f>
        <v>-</v>
      </c>
      <c r="DK6" s="21" t="str">
        <f t="shared" si="12"/>
        <v>-</v>
      </c>
      <c r="DL6" s="21" t="str">
        <f t="shared" si="12"/>
        <v>-</v>
      </c>
      <c r="DM6" s="21">
        <f t="shared" si="12"/>
        <v>5.29</v>
      </c>
      <c r="DN6" s="21" t="str">
        <f t="shared" si="12"/>
        <v>-</v>
      </c>
      <c r="DO6" s="21" t="str">
        <f t="shared" si="12"/>
        <v>-</v>
      </c>
      <c r="DP6" s="21" t="str">
        <f t="shared" si="12"/>
        <v>-</v>
      </c>
      <c r="DQ6" s="21" t="str">
        <f t="shared" si="12"/>
        <v>-</v>
      </c>
      <c r="DR6" s="21">
        <f t="shared" si="12"/>
        <v>22.1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0.04</v>
      </c>
      <c r="EO6" s="20" t="str">
        <f>IF(EO7="","",IF(EO7="-","【-】","【"&amp;SUBSTITUTE(TEXT(EO7,"#,##0.00"),"-","△")&amp;"】"))</f>
        <v>【0.19】</v>
      </c>
    </row>
    <row r="7" spans="1:148" s="22" customFormat="1" x14ac:dyDescent="0.2">
      <c r="A7" s="14"/>
      <c r="B7" s="23">
        <v>2024</v>
      </c>
      <c r="C7" s="23">
        <v>465291</v>
      </c>
      <c r="D7" s="23">
        <v>46</v>
      </c>
      <c r="E7" s="23">
        <v>17</v>
      </c>
      <c r="F7" s="23">
        <v>1</v>
      </c>
      <c r="G7" s="23">
        <v>0</v>
      </c>
      <c r="H7" s="23" t="s">
        <v>96</v>
      </c>
      <c r="I7" s="23" t="s">
        <v>97</v>
      </c>
      <c r="J7" s="23" t="s">
        <v>98</v>
      </c>
      <c r="K7" s="23" t="s">
        <v>99</v>
      </c>
      <c r="L7" s="23" t="s">
        <v>100</v>
      </c>
      <c r="M7" s="23" t="s">
        <v>101</v>
      </c>
      <c r="N7" s="24" t="s">
        <v>102</v>
      </c>
      <c r="O7" s="24">
        <v>76.62</v>
      </c>
      <c r="P7" s="24">
        <v>48.33</v>
      </c>
      <c r="Q7" s="24">
        <v>115.34</v>
      </c>
      <c r="R7" s="24">
        <v>2990</v>
      </c>
      <c r="S7" s="24">
        <v>6307</v>
      </c>
      <c r="T7" s="24">
        <v>56.82</v>
      </c>
      <c r="U7" s="24">
        <v>111</v>
      </c>
      <c r="V7" s="24">
        <v>3017</v>
      </c>
      <c r="W7" s="24">
        <v>1.69</v>
      </c>
      <c r="X7" s="24">
        <v>1785.21</v>
      </c>
      <c r="Y7" s="24" t="s">
        <v>102</v>
      </c>
      <c r="Z7" s="24" t="s">
        <v>102</v>
      </c>
      <c r="AA7" s="24" t="s">
        <v>102</v>
      </c>
      <c r="AB7" s="24" t="s">
        <v>102</v>
      </c>
      <c r="AC7" s="24">
        <v>106.33</v>
      </c>
      <c r="AD7" s="24" t="s">
        <v>102</v>
      </c>
      <c r="AE7" s="24" t="s">
        <v>102</v>
      </c>
      <c r="AF7" s="24" t="s">
        <v>102</v>
      </c>
      <c r="AG7" s="24" t="s">
        <v>102</v>
      </c>
      <c r="AH7" s="24">
        <v>107.83</v>
      </c>
      <c r="AI7" s="24">
        <v>105.36</v>
      </c>
      <c r="AJ7" s="24" t="s">
        <v>102</v>
      </c>
      <c r="AK7" s="24" t="s">
        <v>102</v>
      </c>
      <c r="AL7" s="24" t="s">
        <v>102</v>
      </c>
      <c r="AM7" s="24" t="s">
        <v>102</v>
      </c>
      <c r="AN7" s="24">
        <v>0</v>
      </c>
      <c r="AO7" s="24" t="s">
        <v>102</v>
      </c>
      <c r="AP7" s="24" t="s">
        <v>102</v>
      </c>
      <c r="AQ7" s="24" t="s">
        <v>102</v>
      </c>
      <c r="AR7" s="24" t="s">
        <v>102</v>
      </c>
      <c r="AS7" s="24">
        <v>30.17</v>
      </c>
      <c r="AT7" s="24">
        <v>3.12</v>
      </c>
      <c r="AU7" s="24" t="s">
        <v>102</v>
      </c>
      <c r="AV7" s="24" t="s">
        <v>102</v>
      </c>
      <c r="AW7" s="24" t="s">
        <v>102</v>
      </c>
      <c r="AX7" s="24" t="s">
        <v>102</v>
      </c>
      <c r="AY7" s="24">
        <v>133.38</v>
      </c>
      <c r="AZ7" s="24" t="s">
        <v>102</v>
      </c>
      <c r="BA7" s="24" t="s">
        <v>102</v>
      </c>
      <c r="BB7" s="24" t="s">
        <v>102</v>
      </c>
      <c r="BC7" s="24" t="s">
        <v>102</v>
      </c>
      <c r="BD7" s="24">
        <v>56.13</v>
      </c>
      <c r="BE7" s="24">
        <v>82.75</v>
      </c>
      <c r="BF7" s="24" t="s">
        <v>102</v>
      </c>
      <c r="BG7" s="24" t="s">
        <v>102</v>
      </c>
      <c r="BH7" s="24" t="s">
        <v>102</v>
      </c>
      <c r="BI7" s="24" t="s">
        <v>102</v>
      </c>
      <c r="BJ7" s="24">
        <v>1666.11</v>
      </c>
      <c r="BK7" s="24" t="s">
        <v>102</v>
      </c>
      <c r="BL7" s="24" t="s">
        <v>102</v>
      </c>
      <c r="BM7" s="24" t="s">
        <v>102</v>
      </c>
      <c r="BN7" s="24" t="s">
        <v>102</v>
      </c>
      <c r="BO7" s="24">
        <v>1343.89</v>
      </c>
      <c r="BP7" s="24">
        <v>602.55999999999995</v>
      </c>
      <c r="BQ7" s="24" t="s">
        <v>102</v>
      </c>
      <c r="BR7" s="24" t="s">
        <v>102</v>
      </c>
      <c r="BS7" s="24" t="s">
        <v>102</v>
      </c>
      <c r="BT7" s="24" t="s">
        <v>102</v>
      </c>
      <c r="BU7" s="24">
        <v>74.12</v>
      </c>
      <c r="BV7" s="24" t="s">
        <v>102</v>
      </c>
      <c r="BW7" s="24" t="s">
        <v>102</v>
      </c>
      <c r="BX7" s="24" t="s">
        <v>102</v>
      </c>
      <c r="BY7" s="24" t="s">
        <v>102</v>
      </c>
      <c r="BZ7" s="24">
        <v>72.84</v>
      </c>
      <c r="CA7" s="24">
        <v>97.94</v>
      </c>
      <c r="CB7" s="24" t="s">
        <v>102</v>
      </c>
      <c r="CC7" s="24" t="s">
        <v>102</v>
      </c>
      <c r="CD7" s="24" t="s">
        <v>102</v>
      </c>
      <c r="CE7" s="24" t="s">
        <v>102</v>
      </c>
      <c r="CF7" s="24">
        <v>192.14</v>
      </c>
      <c r="CG7" s="24" t="s">
        <v>102</v>
      </c>
      <c r="CH7" s="24" t="s">
        <v>102</v>
      </c>
      <c r="CI7" s="24" t="s">
        <v>102</v>
      </c>
      <c r="CJ7" s="24" t="s">
        <v>102</v>
      </c>
      <c r="CK7" s="24">
        <v>232.33</v>
      </c>
      <c r="CL7" s="24">
        <v>140.97999999999999</v>
      </c>
      <c r="CM7" s="24" t="s">
        <v>102</v>
      </c>
      <c r="CN7" s="24" t="s">
        <v>102</v>
      </c>
      <c r="CO7" s="24" t="s">
        <v>102</v>
      </c>
      <c r="CP7" s="24" t="s">
        <v>102</v>
      </c>
      <c r="CQ7" s="24">
        <v>32.409999999999997</v>
      </c>
      <c r="CR7" s="24" t="s">
        <v>102</v>
      </c>
      <c r="CS7" s="24" t="s">
        <v>102</v>
      </c>
      <c r="CT7" s="24" t="s">
        <v>102</v>
      </c>
      <c r="CU7" s="24" t="s">
        <v>102</v>
      </c>
      <c r="CV7" s="24">
        <v>48.92</v>
      </c>
      <c r="CW7" s="24">
        <v>60.13</v>
      </c>
      <c r="CX7" s="24" t="s">
        <v>102</v>
      </c>
      <c r="CY7" s="24" t="s">
        <v>102</v>
      </c>
      <c r="CZ7" s="24" t="s">
        <v>102</v>
      </c>
      <c r="DA7" s="24" t="s">
        <v>102</v>
      </c>
      <c r="DB7" s="24">
        <v>65.099999999999994</v>
      </c>
      <c r="DC7" s="24" t="s">
        <v>102</v>
      </c>
      <c r="DD7" s="24" t="s">
        <v>102</v>
      </c>
      <c r="DE7" s="24" t="s">
        <v>102</v>
      </c>
      <c r="DF7" s="24" t="s">
        <v>102</v>
      </c>
      <c r="DG7" s="24">
        <v>80.760000000000005</v>
      </c>
      <c r="DH7" s="24">
        <v>96</v>
      </c>
      <c r="DI7" s="24" t="s">
        <v>102</v>
      </c>
      <c r="DJ7" s="24" t="s">
        <v>102</v>
      </c>
      <c r="DK7" s="24" t="s">
        <v>102</v>
      </c>
      <c r="DL7" s="24" t="s">
        <v>102</v>
      </c>
      <c r="DM7" s="24">
        <v>5.29</v>
      </c>
      <c r="DN7" s="24" t="s">
        <v>102</v>
      </c>
      <c r="DO7" s="24" t="s">
        <v>102</v>
      </c>
      <c r="DP7" s="24" t="s">
        <v>102</v>
      </c>
      <c r="DQ7" s="24" t="s">
        <v>102</v>
      </c>
      <c r="DR7" s="24">
        <v>22.1</v>
      </c>
      <c r="DS7" s="24">
        <v>42.2</v>
      </c>
      <c r="DT7" s="24" t="s">
        <v>102</v>
      </c>
      <c r="DU7" s="24" t="s">
        <v>102</v>
      </c>
      <c r="DV7" s="24" t="s">
        <v>102</v>
      </c>
      <c r="DW7" s="24" t="s">
        <v>102</v>
      </c>
      <c r="DX7" s="24">
        <v>0</v>
      </c>
      <c r="DY7" s="24" t="s">
        <v>102</v>
      </c>
      <c r="DZ7" s="24" t="s">
        <v>102</v>
      </c>
      <c r="EA7" s="24" t="s">
        <v>102</v>
      </c>
      <c r="EB7" s="24" t="s">
        <v>102</v>
      </c>
      <c r="EC7" s="24">
        <v>0</v>
      </c>
      <c r="ED7" s="24">
        <v>9.4600000000000009</v>
      </c>
      <c r="EE7" s="24" t="s">
        <v>102</v>
      </c>
      <c r="EF7" s="24" t="s">
        <v>102</v>
      </c>
      <c r="EG7" s="24" t="s">
        <v>102</v>
      </c>
      <c r="EH7" s="24" t="s">
        <v>102</v>
      </c>
      <c r="EI7" s="24">
        <v>0</v>
      </c>
      <c r="EJ7" s="24" t="s">
        <v>102</v>
      </c>
      <c r="EK7" s="24" t="s">
        <v>102</v>
      </c>
      <c r="EL7" s="24" t="s">
        <v>102</v>
      </c>
      <c r="EM7" s="24" t="s">
        <v>102</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園田 奏</cp:lastModifiedBy>
  <cp:lastPrinted>2026-03-03T12:08:47Z</cp:lastPrinted>
  <dcterms:created xsi:type="dcterms:W3CDTF">2025-12-23T06:06:42Z</dcterms:created>
  <dcterms:modified xsi:type="dcterms:W3CDTF">2026-03-03T12:08:52Z</dcterms:modified>
  <cp:category/>
</cp:coreProperties>
</file>