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6 龍郷町（済）\"/>
    </mc:Choice>
  </mc:AlternateContent>
  <xr:revisionPtr revIDLastSave="0" documentId="13_ncr:1_{48FD97B4-4DC4-40AF-B162-625996D55D30}" xr6:coauthVersionLast="47" xr6:coauthVersionMax="47" xr10:uidLastSave="{00000000-0000-0000-0000-000000000000}"/>
  <workbookProtection workbookAlgorithmName="SHA-512" workbookHashValue="Mod2vyCDSXAW6Xc3ZtFeqre5nThtyKbYpoJP4i5NcMQQ4DNAzWhM2JLXKp6n2CaG5p8nm0hQbfSeiHpiyNmP+g==" workbookSaltValue="kAf5RALL9fw9IWxumuQKGg==" workbookSpinCount="100000" lockStructure="1"/>
  <bookViews>
    <workbookView xWindow="-12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B10" i="4"/>
  <c r="BB8" i="4"/>
  <c r="AT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<sst xmlns="http://schemas.openxmlformats.org/spreadsheetml/2006/main" count="228" uniqueCount="112">
  <si>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</si>
  <si>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</si>
  <si>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</si>
  <si>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</si>
  <si>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</si>
  <si>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</si>
  <si>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</si>
  <si>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</si>
  <si>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</si>
  <si>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</si>
  <si>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</si>
  <si>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</si>
  <si>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</si>
  <si>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</si>
  <si>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</si>
  <si>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</si>
  <si>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</si>
  <si>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</si>
  <si>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</si>
  <si>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</si>
  <si>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</si>
  <si>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</si>
  <si>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</si>
  <si>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</si>
  <si>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</si>
  <si>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</si>
  <si>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</si>
  <si>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</si>
  <si>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</si>
  <si>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</si>
  <si>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</si>
  <si>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</si>
  <si>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</si>
  <si>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</si>
  <si>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</si>
  <si>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</si>
  <si>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</si>
  <si>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</si>
  <si>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</si>
  <si>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</si>
  <si>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</si>
  <si>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</si>
  <si>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</si>
  <si>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</si>
  <si>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</si>
  <si>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</si>
  <si>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</si>
  <si>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</si>
  <si>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</si>
  <si>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</si>
  <si>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</si>
  <si>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</si>
  <si>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</si>
  <si>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</si>
  <si>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</si>
  <si>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</si>
  <si>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</si>
  <si>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</si>
  <si>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</si>
  <si>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</si>
  <si>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</si>
  <si>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</si>
  <si>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</si>
  <si>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</si>
  <si>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</si>
  <si>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</si>
  <si>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</si>
  <si>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</si>
  <si>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</si>
  <si>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</si>
  <si>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</si>
  <si>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</si>
  <si>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</si>
  <si>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</si>
  <si>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</si>
  <si>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</si>
  <si>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</si>
  <si>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</si>
  <si>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</si>
  <si>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</si>
  <si>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</si>
  <si>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</si>
  <si>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</si>
  <si>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</si>
  <si>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</si>
  <si>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</si>
  <si>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</si>
  <si>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</si>
  <si>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</si>
  <si>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</si>
  <si>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</si>
  <si>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</si>
  <si>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</si>
  <si>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</si>
  <si>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</si>
  <si>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</si>
  <si>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</si>
  <si>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</si>
  <si>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</si>
  <si>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</si>
  <si>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</si>
  <si>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</si>
  <si>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</si>
  <si>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</si>
  <si>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</si>
  <si>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</si>
  <si>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</si>
  <si>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</si>
  <si>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</si>
  <si>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は類似団体平均値及び全国平均値よりも下回っており、これまでの更新事業により適正に行っていることを表している。管路の更新も概ね済んでおり耐用年数を超過した管路等も無いため、管路経年化率及び管路更新率はともに0％となっている。今後も更新計画に基づき更新需要の財源確保等を計画的に進めていく必要がある。</t>
    <rPh sb="48" eb="50">
      <t>テキセイ</t>
    </rPh>
    <rPh sb="51" eb="52">
      <t>オコナ</t>
    </rPh>
    <rPh sb="59" eb="60">
      <t>アラワ</t>
    </rPh>
    <rPh sb="153" eb="155">
      <t>ヒツヨウ</t>
    </rPh>
    <phoneticPr fontId="4"/>
  </si>
  <si>
    <t>現状では経営の健全性・効率性が保たれており、本町の経営状況は黒字である。老朽化への対応もおおむねできているが、今後、給水人口の減少に伴う給水収益の減少や、老朽化した施設の更新に伴う減価償却費の増加、物価高騰による経費の増加等により、経営が圧迫されると考える。また給水収益以外の収入に依存している割合が大きく流動比率も低いため、料金の適正化と投資計画の見直しを図り、施設等の計画的な更新を行い持続可能な水道事業の運営に努める必要がある。</t>
    <rPh sb="0" eb="2">
      <t>ゲンジョウ</t>
    </rPh>
    <rPh sb="4" eb="6">
      <t>ケイエイ</t>
    </rPh>
    <rPh sb="7" eb="10">
      <t>ケンゼンセイ</t>
    </rPh>
    <rPh sb="11" eb="14">
      <t>コウリツセイ</t>
    </rPh>
    <rPh sb="15" eb="16">
      <t>タモ</t>
    </rPh>
    <rPh sb="36" eb="39">
      <t>ロウキュウカ</t>
    </rPh>
    <rPh sb="41" eb="43">
      <t>タイオウ</t>
    </rPh>
    <rPh sb="55" eb="57">
      <t>コンゴ</t>
    </rPh>
    <rPh sb="58" eb="60">
      <t>キュウスイ</t>
    </rPh>
    <rPh sb="60" eb="62">
      <t>ジンコウ</t>
    </rPh>
    <rPh sb="63" eb="65">
      <t>ゲンショウ</t>
    </rPh>
    <rPh sb="66" eb="67">
      <t>トモナ</t>
    </rPh>
    <rPh sb="68" eb="72">
      <t>キュウスイシュウエキ</t>
    </rPh>
    <rPh sb="73" eb="75">
      <t>ゲンショウ</t>
    </rPh>
    <rPh sb="77" eb="80">
      <t>ロウキュウカ</t>
    </rPh>
    <rPh sb="82" eb="84">
      <t>シセツ</t>
    </rPh>
    <rPh sb="85" eb="87">
      <t>コウシン</t>
    </rPh>
    <rPh sb="88" eb="89">
      <t>トモナ</t>
    </rPh>
    <rPh sb="90" eb="94">
      <t>ゲンカショウキャク</t>
    </rPh>
    <rPh sb="94" eb="95">
      <t>ヒ</t>
    </rPh>
    <rPh sb="106" eb="108">
      <t>ケイヒ</t>
    </rPh>
    <rPh sb="109" eb="111">
      <t>ゾウカ</t>
    </rPh>
    <rPh sb="116" eb="118">
      <t>ケイエイ</t>
    </rPh>
    <rPh sb="119" eb="121">
      <t>アッパク</t>
    </rPh>
    <rPh sb="125" eb="126">
      <t>カンガ</t>
    </rPh>
    <rPh sb="211" eb="213">
      <t>ヒツヨウ</t>
    </rPh>
    <phoneticPr fontId="4"/>
  </si>
  <si>
    <t>①経常収支比率
類似団体平均値及び全国平均値よりも上回っており単年度収支が黒字で健全性を維持しているが、依然繰出金に依存している割合が大きい。今後も料金回収率と照らし合わせながら適正な料金改定を検討する必要がある。
②累積欠損金比率
累積欠損金比率は0％で推移し健全な経営が保たれているが、繰出金に依存している影響が大きい。今後も料金回収率向上や経費の削減に努める必要がある。
③流動比率
類似団体平均値及び全国平均値よりも下回っているが、増加傾向にある。元利償還金の割合が大きく、依然繰出金に依存している。自己財源確保及び経費削減に努めるとともに、料金体系のあり方について検討する必要がある。
④企業債残高対給水収益比率
公営企業移行前の継続事業による企業債残高が大きいため、他団体と比べると高い数値を示しているが、年々減少する見込みである。
⑤料金回収率
類似団体平均値及び全国平均値よりも下回っている。給水人口の減少に伴い給水収益も減少が見込まれるため、更なる経費削減や、適正な料金設定を検討する必要がある。
⑥給水原価
類似団体平均値及び全国平均値よりも上回っている。物価高騰が今後も見込まれるため、更なる費用削減や計画的な投資に努める。
⑦施設利用率
類似団体平均値及び全国平均値よりも上回っており、配水能力に対する1日平均配水量は高い効率性を示している。今後も適正な利用率の向上に努める。
⑧有収率
類似団体平均値及び全国平均値よりも上回っており高い効率性を維持している。漏水の早期発見など、今後も施設の効率的な稼働に努める。</t>
    <rPh sb="40" eb="43">
      <t>ケンゼンセイ</t>
    </rPh>
    <rPh sb="44" eb="46">
      <t>イジ</t>
    </rPh>
    <rPh sb="71" eb="73">
      <t>コンゴ</t>
    </rPh>
    <rPh sb="94" eb="96">
      <t>カイテイ</t>
    </rPh>
    <rPh sb="122" eb="124">
      <t>ヒリツ</t>
    </rPh>
    <rPh sb="128" eb="130">
      <t>スイイ</t>
    </rPh>
    <rPh sb="134" eb="136">
      <t>ケイエイ</t>
    </rPh>
    <rPh sb="220" eb="224">
      <t>ゾウカケイコウ</t>
    </rPh>
    <rPh sb="241" eb="243">
      <t>イゼン</t>
    </rPh>
    <rPh sb="404" eb="408">
      <t>キュウスイジンコウ</t>
    </rPh>
    <rPh sb="409" eb="411">
      <t>ゲンショウ</t>
    </rPh>
    <rPh sb="412" eb="413">
      <t>トモナ</t>
    </rPh>
    <rPh sb="414" eb="418">
      <t>キュウスイシュウエキ</t>
    </rPh>
    <rPh sb="419" eb="421">
      <t>ゲンショウ</t>
    </rPh>
    <rPh sb="422" eb="424">
      <t>ミコ</t>
    </rPh>
    <rPh sb="430" eb="431">
      <t>サラ</t>
    </rPh>
    <rPh sb="488" eb="492">
      <t>ブッカコウトウ</t>
    </rPh>
    <rPh sb="496" eb="498">
      <t>ミコ</t>
    </rPh>
    <rPh sb="583" eb="585">
      <t>コンゴ</t>
    </rPh>
    <rPh sb="635" eb="637">
      <t>イジ</t>
    </rPh>
    <rPh sb="642" eb="644">
      <t>ロウスイ</t>
    </rPh>
    <rPh sb="645" eb="649">
      <t>ソウキハッケン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</si>
</sst>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9D-497F-95E9-6FF7157E46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549D-497F-95E9-6FF7157E46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85.87</c:v>
                </c:pt>
                <c:pt idx="1">
                  <c:v>86.8</c:v>
                </c:pt>
                <c:pt idx="2">
                  <c:v>84.1</c:v>
                </c:pt>
                <c:pt idx="3">
                  <c:v>84.12</c:v>
                </c:pt>
                <c:pt idx="4">
                  <c:v>84.25</c:v>
                </c:pt>
              </c:numCache>
            </c:numRef>
          </c:val>
          <c:extLst>
            <c:ext xmlns:c16="http://schemas.microsoft.com/office/drawing/2014/chart" uri="{C3380CC4-5D6E-409C-BE32-E72D297353CC}">
              <c16:uniqueId val="{00000000-EFC8-45E4-862E-44BC53D70A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EFC8-45E4-862E-44BC53D70A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c:v>
                </c:pt>
                <c:pt idx="1">
                  <c:v>90</c:v>
                </c:pt>
                <c:pt idx="2">
                  <c:v>90</c:v>
                </c:pt>
                <c:pt idx="3">
                  <c:v>90</c:v>
                </c:pt>
                <c:pt idx="4">
                  <c:v>90</c:v>
                </c:pt>
              </c:numCache>
            </c:numRef>
          </c:val>
          <c:extLst>
            <c:ext xmlns:c16="http://schemas.microsoft.com/office/drawing/2014/chart" uri="{C3380CC4-5D6E-409C-BE32-E72D297353CC}">
              <c16:uniqueId val="{00000000-12A0-410B-879B-6A82171FA2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12A0-410B-879B-6A82171FA2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121.89</c:v>
                </c:pt>
                <c:pt idx="1">
                  <c:v>130.11000000000001</c:v>
                </c:pt>
                <c:pt idx="2">
                  <c:v>130.12</c:v>
                </c:pt>
                <c:pt idx="3">
                  <c:v>136.34</c:v>
                </c:pt>
                <c:pt idx="4">
                  <c:v>130.6</c:v>
                </c:pt>
              </c:numCache>
            </c:numRef>
          </c:val>
          <c:extLst>
            <c:ext xmlns:c16="http://schemas.microsoft.com/office/drawing/2014/chart" uri="{C3380CC4-5D6E-409C-BE32-E72D297353CC}">
              <c16:uniqueId val="{00000000-85A7-45DB-BB02-CE76E8F0363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85A7-45DB-BB02-CE76E8F0363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12.13</c:v>
                </c:pt>
                <c:pt idx="1">
                  <c:v>15.47</c:v>
                </c:pt>
                <c:pt idx="2">
                  <c:v>18.97</c:v>
                </c:pt>
                <c:pt idx="3">
                  <c:v>22.22</c:v>
                </c:pt>
                <c:pt idx="4">
                  <c:v>25.33</c:v>
                </c:pt>
              </c:numCache>
            </c:numRef>
          </c:val>
          <c:extLst>
            <c:ext xmlns:c16="http://schemas.microsoft.com/office/drawing/2014/chart" uri="{C3380CC4-5D6E-409C-BE32-E72D297353CC}">
              <c16:uniqueId val="{00000000-B26F-44F4-8830-5701B6C1A9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B26F-44F4-8830-5701B6C1A9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34-4912-9F34-BFCA0279B19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0A34-4912-9F34-BFCA0279B19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D2-4FB9-8A19-78E4764F52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C8D2-4FB9-8A19-78E4764F52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88.12</c:v>
                </c:pt>
                <c:pt idx="1">
                  <c:v>95.42</c:v>
                </c:pt>
                <c:pt idx="2">
                  <c:v>109.67</c:v>
                </c:pt>
                <c:pt idx="3">
                  <c:v>115.21</c:v>
                </c:pt>
                <c:pt idx="4">
                  <c:v>120.61</c:v>
                </c:pt>
              </c:numCache>
            </c:numRef>
          </c:val>
          <c:extLst>
            <c:ext xmlns:c16="http://schemas.microsoft.com/office/drawing/2014/chart" uri="{C3380CC4-5D6E-409C-BE32-E72D297353CC}">
              <c16:uniqueId val="{00000000-A915-44FD-9EC1-7D54CB0FC19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A915-44FD-9EC1-7D54CB0FC19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1517.13</c:v>
                </c:pt>
                <c:pt idx="1">
                  <c:v>1354.15</c:v>
                </c:pt>
                <c:pt idx="2">
                  <c:v>1352.01</c:v>
                </c:pt>
                <c:pt idx="3">
                  <c:v>1165.97</c:v>
                </c:pt>
                <c:pt idx="4">
                  <c:v>1065.32</c:v>
                </c:pt>
              </c:numCache>
            </c:numRef>
          </c:val>
          <c:extLst>
            <c:ext xmlns:c16="http://schemas.microsoft.com/office/drawing/2014/chart" uri="{C3380CC4-5D6E-409C-BE32-E72D297353CC}">
              <c16:uniqueId val="{00000000-7A12-4D2D-A2E7-64F69F5995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7A12-4D2D-A2E7-64F69F5995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57.27</c:v>
                </c:pt>
                <c:pt idx="1">
                  <c:v>64.91</c:v>
                </c:pt>
                <c:pt idx="2">
                  <c:v>63.57</c:v>
                </c:pt>
                <c:pt idx="3">
                  <c:v>69.56</c:v>
                </c:pt>
                <c:pt idx="4">
                  <c:v>65.7</c:v>
                </c:pt>
              </c:numCache>
            </c:numRef>
          </c:val>
          <c:extLst>
            <c:ext xmlns:c16="http://schemas.microsoft.com/office/drawing/2014/chart" uri="{C3380CC4-5D6E-409C-BE32-E72D297353CC}">
              <c16:uniqueId val="{00000000-B66E-4EE8-A37F-A12DB0CFB35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B66E-4EE8-A37F-A12DB0CFB35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289.05</c:v>
                </c:pt>
                <c:pt idx="1">
                  <c:v>270.17</c:v>
                </c:pt>
                <c:pt idx="2">
                  <c:v>262.52999999999997</c:v>
                </c:pt>
                <c:pt idx="3">
                  <c:v>255.59</c:v>
                </c:pt>
                <c:pt idx="4">
                  <c:v>272.26</c:v>
                </c:pt>
              </c:numCache>
            </c:numRef>
          </c:val>
          <c:extLst>
            <c:ext xmlns:c16="http://schemas.microsoft.com/office/drawing/2014/chart" uri="{C3380CC4-5D6E-409C-BE32-E72D297353CC}">
              <c16:uniqueId val="{00000000-73E6-4533-BC81-EDA2F047BC5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73E6-4533-BC81-EDA2F047BC5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龍郷町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6014</v>
      </c>
      <c r="AM8" s="44"/>
      <c r="AN8" s="44"/>
      <c r="AO8" s="44"/>
      <c r="AP8" s="44"/>
      <c r="AQ8" s="44"/>
      <c r="AR8" s="44"/>
      <c r="AS8" s="44"/>
      <c r="AT8" s="45">
        <f>データ!$S$6</f>
        <v>81.819999999999993</v>
      </c>
      <c r="AU8" s="46"/>
      <c r="AV8" s="46"/>
      <c r="AW8" s="46"/>
      <c r="AX8" s="46"/>
      <c r="AY8" s="46"/>
      <c r="AZ8" s="46"/>
      <c r="BA8" s="46"/>
      <c r="BB8" s="47">
        <f>データ!$T$6</f>
        <v>73.5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52.02</v>
      </c>
      <c r="J10" s="46"/>
      <c r="K10" s="46"/>
      <c r="L10" s="46"/>
      <c r="M10" s="46"/>
      <c r="N10" s="46"/>
      <c r="O10" s="80"/>
      <c r="P10" s="47">
        <f>データ!$P$6</f>
        <v>99.97</v>
      </c>
      <c r="Q10" s="47"/>
      <c r="R10" s="47"/>
      <c r="S10" s="47"/>
      <c r="T10" s="47"/>
      <c r="U10" s="47"/>
      <c r="V10" s="47"/>
      <c r="W10" s="44">
        <f>データ!$Q$6</f>
        <v>3520</v>
      </c>
      <c r="X10" s="44"/>
      <c r="Y10" s="44"/>
      <c r="Z10" s="44"/>
      <c r="AA10" s="44"/>
      <c r="AB10" s="44"/>
      <c r="AC10" s="44"/>
      <c r="AD10" s="2"/>
      <c r="AE10" s="2"/>
      <c r="AF10" s="2"/>
      <c r="AG10" s="2"/>
      <c r="AH10" s="2"/>
      <c r="AI10" s="2"/>
      <c r="AJ10" s="2"/>
      <c r="AK10" s="2"/>
      <c r="AL10" s="44">
        <f>データ!$U$6</f>
        <v>5883</v>
      </c>
      <c r="AM10" s="44"/>
      <c r="AN10" s="44"/>
      <c r="AO10" s="44"/>
      <c r="AP10" s="44"/>
      <c r="AQ10" s="44"/>
      <c r="AR10" s="44"/>
      <c r="AS10" s="44"/>
      <c r="AT10" s="45">
        <f>データ!$V$6</f>
        <v>24</v>
      </c>
      <c r="AU10" s="46"/>
      <c r="AV10" s="46"/>
      <c r="AW10" s="46"/>
      <c r="AX10" s="46"/>
      <c r="AY10" s="46"/>
      <c r="AZ10" s="46"/>
      <c r="BA10" s="46"/>
      <c r="BB10" s="47">
        <f>データ!$W$6</f>
        <v>245.13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109</v>
      </c>
      <c r="BM47" s="85"/>
      <c r="BN47" s="85"/>
      <c r="BO47" s="85"/>
      <c r="BP47" s="85"/>
      <c r="BQ47" s="85"/>
      <c r="BR47" s="85"/>
      <c r="BS47" s="85"/>
      <c r="BT47" s="85"/>
      <c r="BU47" s="85"/>
      <c r="BV47" s="85"/>
      <c r="BW47" s="85"/>
      <c r="BX47" s="85"/>
      <c r="BY47" s="85"/>
      <c r="BZ47" s="8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4"/>
      <c r="BM60" s="85"/>
      <c r="BN60" s="85"/>
      <c r="BO60" s="85"/>
      <c r="BP60" s="85"/>
      <c r="BQ60" s="85"/>
      <c r="BR60" s="85"/>
      <c r="BS60" s="85"/>
      <c r="BT60" s="85"/>
      <c r="BU60" s="85"/>
      <c r="BV60" s="85"/>
      <c r="BW60" s="85"/>
      <c r="BX60" s="85"/>
      <c r="BY60" s="85"/>
      <c r="BZ60" s="86"/>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4"/>
      <c r="BM61" s="85"/>
      <c r="BN61" s="85"/>
      <c r="BO61" s="85"/>
      <c r="BP61" s="85"/>
      <c r="BQ61" s="85"/>
      <c r="BR61" s="85"/>
      <c r="BS61" s="85"/>
      <c r="BT61" s="85"/>
      <c r="BU61" s="85"/>
      <c r="BV61" s="85"/>
      <c r="BW61" s="85"/>
      <c r="BX61" s="85"/>
      <c r="BY61" s="85"/>
      <c r="BZ61" s="8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EJh3xwlFI1ROp7yIJtrjORBPhMMTvbghKADKvRLfqoie3eCoTAEKS0jHuQfDdsvxkFIrDHCIa4vleSfavUU1w==" saltValue="LoQmHvMYPoQaPPyfIo5p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465275</v>
      </c>
      <c r="D6" s="20">
        <f t="shared" si="3"/>
        <v>46</v>
      </c>
      <c r="E6" s="20">
        <f t="shared" si="3"/>
        <v>1</v>
      </c>
      <c r="F6" s="20">
        <f t="shared" si="3"/>
        <v>0</v>
      </c>
      <c r="G6" s="20">
        <f t="shared" si="3"/>
        <v>1</v>
      </c>
      <c r="H6" s="20" t="str">
        <f t="shared" si="3"/>
        <v>鹿児島県　龍郷町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52.02</v>
      </c>
      <c r="P6" s="21">
        <f t="shared" si="3"/>
        <v>99.97</v>
      </c>
      <c r="Q6" s="21">
        <f t="shared" si="3"/>
        <v>3520</v>
      </c>
      <c r="R6" s="21">
        <f t="shared" si="3"/>
        <v>6014</v>
      </c>
      <c r="S6" s="21">
        <f t="shared" si="3"/>
        <v>81.819999999999993</v>
      </c>
      <c r="T6" s="21">
        <f t="shared" si="3"/>
        <v>73.5</v>
      </c>
      <c r="U6" s="21">
        <f t="shared" si="3"/>
        <v>5883</v>
      </c>
      <c r="V6" s="21">
        <f t="shared" si="3"/>
        <v>24</v>
      </c>
      <c r="W6" s="21">
        <f t="shared" si="3"/>
        <v>245.13</v>
      </c>
      <c r="X6" s="22">
        <f>IF(X7="",NA(),X7)</f>
        <v>121.89</v>
      </c>
      <c r="Y6" s="22">
        <f t="shared" ref="Y6:AG6" si="4">IF(Y7="",NA(),Y7)</f>
        <v>130.11000000000001</v>
      </c>
      <c r="Z6" s="22">
        <f t="shared" si="4"/>
        <v>130.12</v>
      </c>
      <c r="AA6" s="22">
        <f t="shared" si="4"/>
        <v>136.34</v>
      </c>
      <c r="AB6" s="22">
        <f t="shared" si="4"/>
        <v>130.6</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88.12</v>
      </c>
      <c r="AU6" s="22">
        <f t="shared" ref="AU6:BC6" si="6">IF(AU7="",NA(),AU7)</f>
        <v>95.42</v>
      </c>
      <c r="AV6" s="22">
        <f t="shared" si="6"/>
        <v>109.67</v>
      </c>
      <c r="AW6" s="22">
        <f t="shared" si="6"/>
        <v>115.21</v>
      </c>
      <c r="AX6" s="22">
        <f t="shared" si="6"/>
        <v>120.61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1517.13</v>
      </c>
      <c r="BF6" s="22">
        <f t="shared" ref="BF6:BN6" si="7">IF(BF7="",NA(),BF7)</f>
        <v>1354.15</v>
      </c>
      <c r="BG6" s="22">
        <f t="shared" si="7"/>
        <v>1352.01</v>
      </c>
      <c r="BH6" s="22">
        <f t="shared" si="7"/>
        <v>1165.97</v>
      </c>
      <c r="BI6" s="22">
        <f t="shared" si="7"/>
        <v>1065.32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57.27</v>
      </c>
      <c r="BQ6" s="22">
        <f t="shared" ref="BQ6:BY6" si="8">IF(BQ7="",NA(),BQ7)</f>
        <v>64.91</v>
      </c>
      <c r="BR6" s="22">
        <f t="shared" si="8"/>
        <v>63.57</v>
      </c>
      <c r="BS6" s="22">
        <f t="shared" si="8"/>
        <v>69.56</v>
      </c>
      <c r="BT6" s="22">
        <f t="shared" si="8"/>
        <v>65.7</v>
      </c>
      <c r="BU6" s="22">
        <f t="shared" si="8"/>
        <v>82.78</v>
      </c>
      <c r="BV6" s="22">
        <f t="shared" si="8"/>
        <v>84.82</v>
      </c>
      <c r="BW6" s="22">
        <f t="shared" si="8"/>
        <v>82.29</v>
      </c>
      <c r="BX6" s="22">
        <f t="shared" si="8"/>
        <v>84.16</v>
      </c>
      <c r="BY6" s="22">
        <f t="shared" si="8"/>
        <v>81.45</v>
      </c>
      <c r="BZ6" s="21" t="str">
        <f>IF(BZ7="","",IF(BZ7="-","【-】","【"&amp;SUBSTITUTE(TEXT(BZ7,"#,##0.00"),"-","△")&amp;"】"))</f>
        <v>【97.59】</v>
      </c>
      <c r="CA6" s="22">
        <f>IF(CA7="",NA(),CA7)</f>
        <v>289.05</v>
      </c>
      <c r="CB6" s="22">
        <f t="shared" ref="CB6:CJ6" si="9">IF(CB7="",NA(),CB7)</f>
        <v>270.17</v>
      </c>
      <c r="CC6" s="22">
        <f t="shared" si="9"/>
        <v>262.52999999999997</v>
      </c>
      <c r="CD6" s="22">
        <f t="shared" si="9"/>
        <v>255.59</v>
      </c>
      <c r="CE6" s="22">
        <f t="shared" si="9"/>
        <v>272.26</v>
      </c>
      <c r="CF6" s="22">
        <f t="shared" si="9"/>
        <v>225.09</v>
      </c>
      <c r="CG6" s="22">
        <f t="shared" si="9"/>
        <v>224.82</v>
      </c>
      <c r="CH6" s="22">
        <f t="shared" si="9"/>
        <v>230.85</v>
      </c>
      <c r="CI6" s="22">
        <f t="shared" si="9"/>
        <v>230.21</v>
      </c>
      <c r="CJ6" s="22">
        <f t="shared" si="9"/>
        <v>240.31</v>
      </c>
      <c r="CK6" s="21" t="str">
        <f>IF(CK7="","",IF(CK7="-","【-】","【"&amp;SUBSTITUTE(TEXT(CK7,"#,##0.00"),"-","△")&amp;"】"))</f>
        <v>【181.66】</v>
      </c>
      <c r="CL6" s="22">
        <f>IF(CL7="",NA(),CL7)</f>
        <v>85.87</v>
      </c>
      <c r="CM6" s="22">
        <f t="shared" ref="CM6:CU6" si="10">IF(CM7="",NA(),CM7)</f>
        <v>86.8</v>
      </c>
      <c r="CN6" s="22">
        <f t="shared" si="10"/>
        <v>84.1</v>
      </c>
      <c r="CO6" s="22">
        <f t="shared" si="10"/>
        <v>84.12</v>
      </c>
      <c r="CP6" s="22">
        <f t="shared" si="10"/>
        <v>84.25</v>
      </c>
      <c r="CQ6" s="22">
        <f t="shared" si="10"/>
        <v>49.38</v>
      </c>
      <c r="CR6" s="22">
        <f t="shared" si="10"/>
        <v>50.09</v>
      </c>
      <c r="CS6" s="22">
        <f t="shared" si="10"/>
        <v>50.1</v>
      </c>
      <c r="CT6" s="22">
        <f t="shared" si="10"/>
        <v>49.76</v>
      </c>
      <c r="CU6" s="22">
        <f t="shared" si="10"/>
        <v>49.74</v>
      </c>
      <c r="CV6" s="21" t="str">
        <f>IF(CV7="","",IF(CV7="-","【-】","【"&amp;SUBSTITUTE(TEXT(CV7,"#,##0.00"),"-","△")&amp;"】"))</f>
        <v>【60.21】</v>
      </c>
      <c r="CW6" s="22">
        <f>IF(CW7="",NA(),CW7)</f>
        <v>90</v>
      </c>
      <c r="CX6" s="22">
        <f t="shared" ref="CX6:DF6" si="11">IF(CX7="",NA(),CX7)</f>
        <v>90</v>
      </c>
      <c r="CY6" s="22">
        <f t="shared" si="11"/>
        <v>90</v>
      </c>
      <c r="CZ6" s="22">
        <f t="shared" si="11"/>
        <v>90</v>
      </c>
      <c r="DA6" s="22">
        <f t="shared" si="11"/>
        <v>90</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12.13</v>
      </c>
      <c r="DI6" s="22">
        <f t="shared" ref="DI6:DQ6" si="12">IF(DI7="",NA(),DI7)</f>
        <v>15.47</v>
      </c>
      <c r="DJ6" s="22">
        <f t="shared" si="12"/>
        <v>18.97</v>
      </c>
      <c r="DK6" s="22">
        <f t="shared" si="12"/>
        <v>22.22</v>
      </c>
      <c r="DL6" s="22">
        <f t="shared" si="12"/>
        <v>25.33</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465275</v>
      </c>
      <c r="D7" s="24">
        <v>46</v>
      </c>
      <c r="E7" s="24">
        <v>1</v>
      </c>
      <c r="F7" s="24">
        <v>0</v>
      </c>
      <c r="G7" s="24">
        <v>1</v>
      </c>
      <c r="H7" s="24" t="s">
        <v>93</v>
      </c>
      <c r="I7" s="24" t="s">
        <v>94</v>
      </c>
      <c r="J7" s="24" t="s">
        <v>95</v>
      </c>
      <c r="K7" s="24" t="s">
        <v>96</v>
      </c>
      <c r="L7" s="24" t="s">
        <v>97</v>
      </c>
      <c r="M7" s="24" t="s">
        <v>98</v>
      </c>
      <c r="N7" s="25" t="s">
        <v>99</v>
      </c>
      <c r="O7" s="25">
        <v>52.02</v>
      </c>
      <c r="P7" s="25">
        <v>99.97</v>
      </c>
      <c r="Q7" s="25">
        <v>3520</v>
      </c>
      <c r="R7" s="25">
        <v>6014</v>
      </c>
      <c r="S7" s="25">
        <v>81.819999999999993</v>
      </c>
      <c r="T7" s="25">
        <v>73.5</v>
      </c>
      <c r="U7" s="25">
        <v>5883</v>
      </c>
      <c r="V7" s="25">
        <v>24</v>
      </c>
      <c r="W7" s="25">
        <v>245.13</v>
      </c>
      <c r="X7" s="25">
        <v>121.89</v>
      </c>
      <c r="Y7" s="25">
        <v>130.11000000000001</v>
      </c>
      <c r="Z7" s="25">
        <v>130.12</v>
      </c>
      <c r="AA7" s="25">
        <v>136.34</v>
      </c>
      <c r="AB7" s="25">
        <v>130.6</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88.12</v>
      </c>
      <c r="AU7" s="25">
        <v>95.42</v>
      </c>
      <c r="AV7" s="25">
        <v>109.67</v>
      </c>
      <c r="AW7" s="25">
        <v>115.21</v>
      </c>
      <c r="AX7" s="25">
        <v>120.61</v>
      </c>
      <c r="AY7" s="25">
        <v>305.08</v>
      </c>
      <c r="AZ7" s="25">
        <v>305.33999999999997</v>
      </c>
      <c r="BA7" s="25">
        <v>310.01</v>
      </c>
      <c r="BB7" s="25">
        <v>311.12</v>
      </c>
      <c r="BC7" s="25">
        <v>293.51</v>
      </c>
      <c r="BD7" s="25">
        <v>239.69</v>
      </c>
      <c r="BE7" s="25">
        <v>1517.13</v>
      </c>
      <c r="BF7" s="25">
        <v>1354.15</v>
      </c>
      <c r="BG7" s="25">
        <v>1352.01</v>
      </c>
      <c r="BH7" s="25">
        <v>1165.97</v>
      </c>
      <c r="BI7" s="25">
        <v>1065.32</v>
      </c>
      <c r="BJ7" s="25">
        <v>585.59</v>
      </c>
      <c r="BK7" s="25">
        <v>561.34</v>
      </c>
      <c r="BL7" s="25">
        <v>538.33000000000004</v>
      </c>
      <c r="BM7" s="25">
        <v>515.14</v>
      </c>
      <c r="BN7" s="25">
        <v>498.34</v>
      </c>
      <c r="BO7" s="25">
        <v>264.86</v>
      </c>
      <c r="BP7" s="25">
        <v>57.27</v>
      </c>
      <c r="BQ7" s="25">
        <v>64.91</v>
      </c>
      <c r="BR7" s="25">
        <v>63.57</v>
      </c>
      <c r="BS7" s="25">
        <v>69.56</v>
      </c>
      <c r="BT7" s="25">
        <v>65.7</v>
      </c>
      <c r="BU7" s="25">
        <v>82.78</v>
      </c>
      <c r="BV7" s="25">
        <v>84.82</v>
      </c>
      <c r="BW7" s="25">
        <v>82.29</v>
      </c>
      <c r="BX7" s="25">
        <v>84.16</v>
      </c>
      <c r="BY7" s="25">
        <v>81.45</v>
      </c>
      <c r="BZ7" s="25">
        <v>97.59</v>
      </c>
      <c r="CA7" s="25">
        <v>289.05</v>
      </c>
      <c r="CB7" s="25">
        <v>270.17</v>
      </c>
      <c r="CC7" s="25">
        <v>262.52999999999997</v>
      </c>
      <c r="CD7" s="25">
        <v>255.59</v>
      </c>
      <c r="CE7" s="25">
        <v>272.26</v>
      </c>
      <c r="CF7" s="25">
        <v>225.09</v>
      </c>
      <c r="CG7" s="25">
        <v>224.82</v>
      </c>
      <c r="CH7" s="25">
        <v>230.85</v>
      </c>
      <c r="CI7" s="25">
        <v>230.21</v>
      </c>
      <c r="CJ7" s="25">
        <v>240.31</v>
      </c>
      <c r="CK7" s="25">
        <v>181.66</v>
      </c>
      <c r="CL7" s="25">
        <v>85.87</v>
      </c>
      <c r="CM7" s="25">
        <v>86.8</v>
      </c>
      <c r="CN7" s="25">
        <v>84.1</v>
      </c>
      <c r="CO7" s="25">
        <v>84.12</v>
      </c>
      <c r="CP7" s="25">
        <v>84.25</v>
      </c>
      <c r="CQ7" s="25">
        <v>49.38</v>
      </c>
      <c r="CR7" s="25">
        <v>50.09</v>
      </c>
      <c r="CS7" s="25">
        <v>50.1</v>
      </c>
      <c r="CT7" s="25">
        <v>49.76</v>
      </c>
      <c r="CU7" s="25">
        <v>49.74</v>
      </c>
      <c r="CV7" s="25">
        <v>60.21</v>
      </c>
      <c r="CW7" s="25">
        <v>90</v>
      </c>
      <c r="CX7" s="25">
        <v>90</v>
      </c>
      <c r="CY7" s="25">
        <v>90</v>
      </c>
      <c r="CZ7" s="25">
        <v>90</v>
      </c>
      <c r="DA7" s="25">
        <v>90</v>
      </c>
      <c r="DB7" s="25">
        <v>78.010000000000005</v>
      </c>
      <c r="DC7" s="25">
        <v>77.599999999999994</v>
      </c>
      <c r="DD7" s="25">
        <v>77.3</v>
      </c>
      <c r="DE7" s="25">
        <v>76.64</v>
      </c>
      <c r="DF7" s="25">
        <v>75.37</v>
      </c>
      <c r="DG7" s="25">
        <v>89.21</v>
      </c>
      <c r="DH7" s="25">
        <v>12.13</v>
      </c>
      <c r="DI7" s="25">
        <v>15.47</v>
      </c>
      <c r="DJ7" s="25">
        <v>18.97</v>
      </c>
      <c r="DK7" s="25">
        <v>22.22</v>
      </c>
      <c r="DL7" s="25">
        <v>25.33</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園田 奏</cp:lastModifiedBy>
  <cp:lastPrinted>2026-01-20T07:40:24Z</cp:lastPrinted>
  <dcterms:created xsi:type="dcterms:W3CDTF">2025-12-12T09:25:25Z</dcterms:created>
  <dcterms:modified xsi:type="dcterms:W3CDTF">2026-02-25T10:15:46Z</dcterms:modified>
  <cp:category/>
</cp:coreProperties>
</file>