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32 屋久島町（済）\"/>
    </mc:Choice>
  </mc:AlternateContent>
  <xr:revisionPtr revIDLastSave="0" documentId="13_ncr:1_{C3FD3A95-AF81-41BE-BE3E-051D5327EF58}" xr6:coauthVersionLast="47" xr6:coauthVersionMax="47" xr10:uidLastSave="{00000000-0000-0000-0000-000000000000}"/>
  <workbookProtection workbookAlgorithmName="SHA-512" workbookHashValue="BmeDAbtOUHvObg2W/hXBg6GgwZdnlJeEH9/VfnZw9zDhb5zBs2pEN0M4rvJyZ5PuP3cT5HQA7oTthypaEQcSpw==" workbookSaltValue="qtpS6EshAwyt9r+fcQxBoQ=="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S6" i="5"/>
  <c r="AL8" i="4" s="1"/>
  <c r="R6" i="5"/>
  <c r="AD10" i="4" s="1"/>
  <c r="Q6" i="5"/>
  <c r="P6" i="5"/>
  <c r="O6" i="5"/>
  <c r="I10" i="4" s="1"/>
  <c r="N6" i="5"/>
  <c r="B10" i="4" s="1"/>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H85" i="4"/>
  <c r="G85" i="4"/>
  <c r="BB10" i="4"/>
  <c r="W10" i="4"/>
  <c r="P10" i="4"/>
  <c r="BB8" i="4"/>
  <c r="AT8" i="4"/>
  <c r="AD8" i="4"/>
  <c r="W8" i="4"/>
  <c r="B8" i="4"/>
  <c r="B6"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<sst xmlns="http://schemas.openxmlformats.org/spreadsheetml/2006/main" count="231" uniqueCount="116">
  <si>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</si>
  <si>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</si>
  <si>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</si>
  <si>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</si>
  <si>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</si>
  <si>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</si>
  <si>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</si>
  <si>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</si>
  <si>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</si>
  <si>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</si>
  <si>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</si>
  <si>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</si>
  <si>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</si>
  <si>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</si>
  <si>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</si>
  <si>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</si>
  <si>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</si>
  <si>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</si>
  <si>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</si>
  <si>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</si>
  <si>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</si>
  <si>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</si>
  <si>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</si>
  <si>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</si>
  <si>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</si>
  <si>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</si>
  <si>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</si>
  <si>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</si>
  <si>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</si>
  <si>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</si>
  <si>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</si>
  <si>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</si>
  <si>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</si>
  <si>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</si>
  <si>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</si>
  <si>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</si>
  <si>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</si>
  <si>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</si>
  <si>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</si>
  <si>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</si>
  <si>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</si>
  <si>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</si>
  <si>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</si>
  <si>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</si>
  <si>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</si>
  <si>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</si>
  <si>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</si>
  <si>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</si>
  <si>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</si>
  <si>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</si>
  <si>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</si>
  <si>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</si>
  <si>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</si>
  <si>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</si>
  <si>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</si>
  <si>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</si>
  <si>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</si>
  <si>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</si>
  <si>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</si>
  <si>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</si>
  <si>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</si>
  <si>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</si>
  <si>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</si>
  <si>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</si>
  <si>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</si>
  <si>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</si>
  <si>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</si>
  <si>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</si>
  <si>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</si>
  <si>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</si>
  <si>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</si>
  <si>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</si>
  <si>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</si>
  <si>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</si>
  <si>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</si>
  <si>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</si>
  <si>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</si>
  <si>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</si>
  <si>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</si>
  <si>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</si>
  <si>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</si>
  <si>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</si>
  <si>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</si>
  <si>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</si>
  <si>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</si>
  <si>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</si>
  <si>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</si>
  <si>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</si>
  <si>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</si>
  <si>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</si>
  <si>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</si>
  <si>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</si>
  <si>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</si>
  <si>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</si>
  <si>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</si>
  <si>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</si>
  <si>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屋久島町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</si>
  <si>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</si>
  <si>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</si>
  <si>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</si>
  <si>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</si>
  <si>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</si>
  <si>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</si>
  <si>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</si>
  <si>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</si>
  <si>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</si>
  <si>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</si>
  <si>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</si>
  <si>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</si>
  <si>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</si>
  <si>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</si>
  <si>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</si>
  <si>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</si>
  <si>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①有形固定資産減価償却率は、令和２年度からの法適用に際し、それ以前の減価償却累計額を差し引いた帳簿価額をもってスタートしているため、相当に低い比率となっているが、現実には法定耐用年数の半分を過ぎた施設もある。平成26～28年度に処理施設の更新改良を実施し、電気・機械設備の老朽化が改善されている。
　②管渠老朽化率、③管渠改善率については、平成13年度の供用開始から23年を経過したところであり、法定耐用年数を迎えた管渠がなく、改善が必要な管渠も現在のところないため、比率は0％となっている。</t>
    <phoneticPr fontId="4"/>
  </si>
  <si>
    <t>　①経常収支比率は、修繕費などの経常経費増により、前年度から3.23ポイント減少したものの、健全経営の水準とされる100％を上回っている。しかしながら、実情としては一般会計からの補助金に依存している状況にある。
　②累積欠損金は発生していない。
　③流動比率については、企業債残高の減少と、繰越事業財源の前受に伴う現金預金の増加により、前年度から11.13ポイント改善しているが、依然、現金等の流動資産に対して１年以内の企業債償還金が多額であることから100％を大幅に下回っている。令和６年10月１日から使用料を改定したところであるが、１集落のみの事業であり規模が小さいため、比率の大幅な上昇は見込めない。
　④企業債残高対事業規模比率については、事業規模が小さく、企業債償還額を使用料等の営業収益をもって賄うことが困難なことから、将来的にも全て一般会計負担によることとしたため、0％となっている。
　⑤経費回収率は、料金改定によって使用料収入が微増したものの、修繕費等汚水処理費が大幅に増加したことから、前年度から10.33ポイント悪化しており、類似団体平均を下回っている。１集落のみの事業であり規模が小さいため、料金改定等の経営改善を行っても比率の大幅な上昇は見込めない。
　⑥汚水処理原価は、修繕費等の費用増加により、前年度から156.47ポイント上昇し、類似団体平均を上回る高い水準となっており、今後も老朽化に伴う維持補修費の増に備えていく必要がある。
　⑦施設利用率は、類似団体平均を上回る水準となっているが、人口減少と過疎化の進行により、施設が過大スペックとなることが懸念される。
　⑧水洗化率は、類似団体平均を上回る水準となっている。処理区域面積に対して人口密度が低く、管路整備できないエリアでは合併処理浄化槽の整備を推進している。</t>
    <rPh sb="145" eb="149">
      <t>クリコシジギョウ</t>
    </rPh>
    <rPh sb="149" eb="151">
      <t>ザイゲン</t>
    </rPh>
    <rPh sb="152" eb="154">
      <t>マエウケ</t>
    </rPh>
    <rPh sb="155" eb="156">
      <t>トモナ</t>
    </rPh>
    <rPh sb="157" eb="159">
      <t>ゲンキン</t>
    </rPh>
    <rPh sb="159" eb="161">
      <t>ヨキン</t>
    </rPh>
    <rPh sb="162" eb="164">
      <t>ゾウカ</t>
    </rPh>
    <rPh sb="241" eb="243">
      <t>レイワ</t>
    </rPh>
    <rPh sb="244" eb="245">
      <t>ネン</t>
    </rPh>
    <rPh sb="247" eb="248">
      <t>ガツ</t>
    </rPh>
    <rPh sb="249" eb="250">
      <t>ニチ</t>
    </rPh>
    <rPh sb="256" eb="258">
      <t>カイテイ</t>
    </rPh>
    <rPh sb="409" eb="411">
      <t>リョウキン</t>
    </rPh>
    <rPh sb="411" eb="413">
      <t>カイテイ</t>
    </rPh>
    <rPh sb="417" eb="420">
      <t>シヨウリョウ</t>
    </rPh>
    <rPh sb="420" eb="422">
      <t>シュウニュウ</t>
    </rPh>
    <rPh sb="423" eb="425">
      <t>ビゾウ</t>
    </rPh>
    <rPh sb="431" eb="434">
      <t>シュウゼンヒ</t>
    </rPh>
    <rPh sb="434" eb="435">
      <t>トウ</t>
    </rPh>
    <rPh sb="435" eb="440">
      <t>オスイショリヒ</t>
    </rPh>
    <rPh sb="441" eb="443">
      <t>オオハバ</t>
    </rPh>
    <rPh sb="444" eb="446">
      <t>ゾウカ</t>
    </rPh>
    <rPh sb="556" eb="558">
      <t>ゾウカ</t>
    </rPh>
    <rPh sb="577" eb="579">
      <t>ジョウショウ</t>
    </rPh>
    <phoneticPr fontId="4"/>
  </si>
  <si>
    <t>　過去10年間で本町人口は約15％減少し、高齢化率は約8％上昇しており、人口減少及び少子高齢化が急速に進んでいる。農業集落排水事業区域である原地区においては、過去10年間で人口約10％減少と、町全体と比べて人口減少率は低いものの、高齢化率は約11％上昇して43.65％と高く、今後も農業集落排水使用量は減少が続く見込みであり、料金収益減少は避けられない。
　さらに、賃金上昇や物価高騰により維持管理委託費等の営業費用も増加し続けているほか、機能維持に係る施設・設備・機械類の更新投資も必要となり、料金改定を重ねたとしても、今後ますます一般会計補助金への依存度が高まることが見込まれる。
　これらの状況を踏まえ、原地区の持続可能な排水処理環境構築のため、農業集落排水事業のあり方、戸別処理方式への転換可否等について検討を進める。</t>
    <rPh sb="1" eb="3">
      <t>カコ</t>
    </rPh>
    <rPh sb="5" eb="7">
      <t>ネンカン</t>
    </rPh>
    <rPh sb="8" eb="10">
      <t>ホンチョウ</t>
    </rPh>
    <rPh sb="10" eb="12">
      <t>ジンコウ</t>
    </rPh>
    <rPh sb="13" eb="14">
      <t>ヤク</t>
    </rPh>
    <rPh sb="17" eb="19">
      <t>ゲンショウ</t>
    </rPh>
    <rPh sb="21" eb="24">
      <t>コウレイカ</t>
    </rPh>
    <rPh sb="24" eb="25">
      <t>リツ</t>
    </rPh>
    <rPh sb="26" eb="27">
      <t>ヤク</t>
    </rPh>
    <rPh sb="29" eb="31">
      <t>ジョウショウ</t>
    </rPh>
    <rPh sb="36" eb="40">
      <t>ジンコウゲンショウ</t>
    </rPh>
    <rPh sb="40" eb="41">
      <t>オヨ</t>
    </rPh>
    <rPh sb="48" eb="50">
      <t>キュウソク</t>
    </rPh>
    <rPh sb="51" eb="52">
      <t>スス</t>
    </rPh>
    <rPh sb="57" eb="59">
      <t>ノウギョウ</t>
    </rPh>
    <rPh sb="59" eb="61">
      <t>シュウラク</t>
    </rPh>
    <rPh sb="61" eb="63">
      <t>ハイスイ</t>
    </rPh>
    <rPh sb="63" eb="65">
      <t>ジギョウ</t>
    </rPh>
    <rPh sb="65" eb="67">
      <t>クイキ</t>
    </rPh>
    <rPh sb="70" eb="73">
      <t>ハラチク</t>
    </rPh>
    <rPh sb="79" eb="81">
      <t>カコ</t>
    </rPh>
    <rPh sb="83" eb="85">
      <t>ネンカン</t>
    </rPh>
    <rPh sb="86" eb="88">
      <t>ジンコウ</t>
    </rPh>
    <rPh sb="88" eb="89">
      <t>ヤク</t>
    </rPh>
    <rPh sb="92" eb="94">
      <t>ゲンショウ</t>
    </rPh>
    <rPh sb="96" eb="97">
      <t>マチ</t>
    </rPh>
    <rPh sb="97" eb="99">
      <t>ゼンタイ</t>
    </rPh>
    <rPh sb="100" eb="101">
      <t>クラ</t>
    </rPh>
    <rPh sb="103" eb="107">
      <t>ジンコウゲンショウ</t>
    </rPh>
    <rPh sb="107" eb="108">
      <t>リツ</t>
    </rPh>
    <rPh sb="109" eb="110">
      <t>ヒク</t>
    </rPh>
    <rPh sb="115" eb="118">
      <t>コウレイカ</t>
    </rPh>
    <rPh sb="118" eb="119">
      <t>リツ</t>
    </rPh>
    <rPh sb="120" eb="121">
      <t>ヤク</t>
    </rPh>
    <rPh sb="124" eb="126">
      <t>ジョウショウ</t>
    </rPh>
    <rPh sb="135" eb="136">
      <t>タカ</t>
    </rPh>
    <rPh sb="138" eb="140">
      <t>コンゴ</t>
    </rPh>
    <rPh sb="141" eb="143">
      <t>ノウギョウ</t>
    </rPh>
    <rPh sb="143" eb="147">
      <t>シュウラクハイスイ</t>
    </rPh>
    <rPh sb="147" eb="150">
      <t>シヨウリョウ</t>
    </rPh>
    <rPh sb="151" eb="153">
      <t>ゲンショウ</t>
    </rPh>
    <rPh sb="154" eb="155">
      <t>ツヅ</t>
    </rPh>
    <rPh sb="156" eb="158">
      <t>ミコ</t>
    </rPh>
    <rPh sb="163" eb="165">
      <t>リョウキン</t>
    </rPh>
    <rPh sb="165" eb="167">
      <t>シュウエキ</t>
    </rPh>
    <rPh sb="167" eb="169">
      <t>ゲンショウ</t>
    </rPh>
    <rPh sb="170" eb="171">
      <t>サ</t>
    </rPh>
    <rPh sb="183" eb="185">
      <t>チンギン</t>
    </rPh>
    <rPh sb="185" eb="187">
      <t>ジョウショウ</t>
    </rPh>
    <rPh sb="188" eb="192">
      <t>ブッカコウトウ</t>
    </rPh>
    <rPh sb="195" eb="199">
      <t>イジカンリ</t>
    </rPh>
    <rPh sb="199" eb="202">
      <t>イタクヒ</t>
    </rPh>
    <rPh sb="202" eb="203">
      <t>トウ</t>
    </rPh>
    <rPh sb="204" eb="208">
      <t>エイギョウヒヨウ</t>
    </rPh>
    <rPh sb="209" eb="211">
      <t>ゾウカ</t>
    </rPh>
    <rPh sb="212" eb="213">
      <t>ツヅ</t>
    </rPh>
    <rPh sb="220" eb="224">
      <t>キノウイジ</t>
    </rPh>
    <rPh sb="225" eb="226">
      <t>カカワ</t>
    </rPh>
    <rPh sb="227" eb="229">
      <t>シセツ</t>
    </rPh>
    <rPh sb="230" eb="232">
      <t>セツビ</t>
    </rPh>
    <rPh sb="233" eb="235">
      <t>キカイ</t>
    </rPh>
    <rPh sb="235" eb="236">
      <t>ルイ</t>
    </rPh>
    <rPh sb="237" eb="241">
      <t>コウシントウシ</t>
    </rPh>
    <rPh sb="242" eb="244">
      <t>ヒツヨウ</t>
    </rPh>
    <rPh sb="248" eb="250">
      <t>リョウキン</t>
    </rPh>
    <rPh sb="250" eb="252">
      <t>カイテイ</t>
    </rPh>
    <rPh sb="253" eb="254">
      <t>カサ</t>
    </rPh>
    <rPh sb="261" eb="263">
      <t>コンゴ</t>
    </rPh>
    <rPh sb="267" eb="271">
      <t>イッパンカイケイ</t>
    </rPh>
    <rPh sb="271" eb="274">
      <t>ホジョキン</t>
    </rPh>
    <rPh sb="276" eb="279">
      <t>イゾンド</t>
    </rPh>
    <rPh sb="280" eb="281">
      <t>タカ</t>
    </rPh>
    <rPh sb="286" eb="288">
      <t>ミコ</t>
    </rPh>
    <rPh sb="298" eb="300">
      <t>ジョウキョウ</t>
    </rPh>
    <rPh sb="301" eb="302">
      <t>フ</t>
    </rPh>
    <rPh sb="305" eb="306">
      <t>ハラ</t>
    </rPh>
    <rPh sb="306" eb="308">
      <t>チク</t>
    </rPh>
    <rPh sb="309" eb="313">
      <t>ジゾクカノウ</t>
    </rPh>
    <rPh sb="314" eb="316">
      <t>ハイスイ</t>
    </rPh>
    <rPh sb="316" eb="318">
      <t>ショリ</t>
    </rPh>
    <rPh sb="318" eb="320">
      <t>カンキョウ</t>
    </rPh>
    <rPh sb="320" eb="322">
      <t>コウチク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</si>
</sst>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007-4890-892C-ED12A05A373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C007-4890-892C-ED12A05A373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1879-433A-ABD1-B43B4A3B749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1879-433A-ABD1-B43B4A3B749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86.62</c:v>
                </c:pt>
                <c:pt idx="1">
                  <c:v>88.55</c:v>
                </c:pt>
                <c:pt idx="2">
                  <c:v>89.12</c:v>
                </c:pt>
                <c:pt idx="3">
                  <c:v>92.51</c:v>
                </c:pt>
                <c:pt idx="4">
                  <c:v>88.49</c:v>
                </c:pt>
              </c:numCache>
            </c:numRef>
          </c:val>
          <c:extLst>
            <c:ext xmlns:c16="http://schemas.microsoft.com/office/drawing/2014/chart" uri="{C3380CC4-5D6E-409C-BE32-E72D297353CC}">
              <c16:uniqueId val="{00000000-81FA-43B8-8032-05357FE4A62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81FA-43B8-8032-05357FE4A62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103.38</c:v>
                </c:pt>
                <c:pt idx="1">
                  <c:v>111.43</c:v>
                </c:pt>
                <c:pt idx="2">
                  <c:v>101.18</c:v>
                </c:pt>
                <c:pt idx="3">
                  <c:v>108.25</c:v>
                </c:pt>
                <c:pt idx="4">
                  <c:v>105.02</c:v>
                </c:pt>
              </c:numCache>
            </c:numRef>
          </c:val>
          <c:extLst>
            <c:ext xmlns:c16="http://schemas.microsoft.com/office/drawing/2014/chart" uri="{C3380CC4-5D6E-409C-BE32-E72D297353CC}">
              <c16:uniqueId val="{00000000-B1A1-4B1A-8B76-4CA2065DAE8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B1A1-4B1A-8B76-4CA2065DAE8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3.73</c:v>
                </c:pt>
                <c:pt idx="1">
                  <c:v>7.46</c:v>
                </c:pt>
                <c:pt idx="2">
                  <c:v>11.19</c:v>
                </c:pt>
                <c:pt idx="3">
                  <c:v>14.88</c:v>
                </c:pt>
                <c:pt idx="4">
                  <c:v>18.57</c:v>
                </c:pt>
              </c:numCache>
            </c:numRef>
          </c:val>
          <c:extLst>
            <c:ext xmlns:c16="http://schemas.microsoft.com/office/drawing/2014/chart" uri="{C3380CC4-5D6E-409C-BE32-E72D297353CC}">
              <c16:uniqueId val="{00000000-A025-4E17-AB93-E7E36A6D35B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A025-4E17-AB93-E7E36A6D35B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C3C-4D54-9C8E-B2D081C35E4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8C3C-4D54-9C8E-B2D081C35E4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73B-450F-913C-CB3DFC49FAA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873B-450F-913C-CB3DFC49FAA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7.45</c:v>
                </c:pt>
                <c:pt idx="1">
                  <c:v>23.05</c:v>
                </c:pt>
                <c:pt idx="2">
                  <c:v>27.55</c:v>
                </c:pt>
                <c:pt idx="3">
                  <c:v>28.92</c:v>
                </c:pt>
                <c:pt idx="4">
                  <c:v>40.049999999999997</c:v>
                </c:pt>
              </c:numCache>
            </c:numRef>
          </c:val>
          <c:extLst>
            <c:ext xmlns:c16="http://schemas.microsoft.com/office/drawing/2014/chart" uri="{C3380CC4-5D6E-409C-BE32-E72D297353CC}">
              <c16:uniqueId val="{00000000-2D4B-44A3-B1F6-AB901579F32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2D4B-44A3-B1F6-AB901579F32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formatCode="#,##0.00;&quot;△&quot;#,##0.00;&quot;-&quot;">
                  <c:v>4744.3599999999997</c:v>
                </c:pt>
                <c:pt idx="1">
                  <c:v>0</c:v>
                </c:pt>
                <c:pt idx="2">
                  <c:v>0</c:v>
                </c:pt>
                <c:pt idx="3">
                  <c:v>0</c:v>
                </c:pt>
                <c:pt idx="4">
                  <c:v>0</c:v>
                </c:pt>
              </c:numCache>
            </c:numRef>
          </c:val>
          <c:extLst>
            <c:ext xmlns:c16="http://schemas.microsoft.com/office/drawing/2014/chart" uri="{C3380CC4-5D6E-409C-BE32-E72D297353CC}">
              <c16:uniqueId val="{00000000-64AE-4155-872D-0CB5E855BA9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64AE-4155-872D-0CB5E855BA9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70.58</c:v>
                </c:pt>
                <c:pt idx="1">
                  <c:v>71.069999999999993</c:v>
                </c:pt>
                <c:pt idx="2">
                  <c:v>47.85</c:v>
                </c:pt>
                <c:pt idx="3">
                  <c:v>47.7</c:v>
                </c:pt>
                <c:pt idx="4">
                  <c:v>37.369999999999997</c:v>
                </c:pt>
              </c:numCache>
            </c:numRef>
          </c:val>
          <c:extLst>
            <c:ext xmlns:c16="http://schemas.microsoft.com/office/drawing/2014/chart" uri="{C3380CC4-5D6E-409C-BE32-E72D297353CC}">
              <c16:uniqueId val="{00000000-551C-4A74-92A2-22E1E4A2CF2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551C-4A74-92A2-22E1E4A2CF2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237.47</c:v>
                </c:pt>
                <c:pt idx="1">
                  <c:v>235.39</c:v>
                </c:pt>
                <c:pt idx="2">
                  <c:v>355.52</c:v>
                </c:pt>
                <c:pt idx="3">
                  <c:v>326.63</c:v>
                </c:pt>
                <c:pt idx="4">
                  <c:v>483.1</c:v>
                </c:pt>
              </c:numCache>
            </c:numRef>
          </c:val>
          <c:extLst>
            <c:ext xmlns:c16="http://schemas.microsoft.com/office/drawing/2014/chart" uri="{C3380CC4-5D6E-409C-BE32-E72D297353CC}">
              <c16:uniqueId val="{00000000-3A11-4FCB-A26E-4E7FA462B2F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3A11-4FCB-A26E-4E7FA462B2F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Z85"/>
  <sheetViews>
    <sheetView showGridLines="0" tabSelected="1" view="pageBreakPreview" zoomScale="60" zoomScaleNormal="85"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鹿児島県　屋久島町</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74" t="s">
        <v>9</v>
      </c>
      <c r="BM7" s="75"/>
      <c r="BN7" s="75"/>
      <c r="BO7" s="75"/>
      <c r="BP7" s="75"/>
      <c r="BQ7" s="75"/>
      <c r="BR7" s="75"/>
      <c r="BS7" s="75"/>
      <c r="BT7" s="75"/>
      <c r="BU7" s="75"/>
      <c r="BV7" s="75"/>
      <c r="BW7" s="75"/>
      <c r="BX7" s="75"/>
      <c r="BY7" s="76"/>
    </row>
    <row r="8" spans="1:78" ht="18.75" customHeight="1" x14ac:dyDescent="0.2">
      <c r="A8" s="2"/>
      <c r="B8" s="70" t="str">
        <f>データ!I6</f>
        <v>法適用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71" t="str">
        <f>データ!$M$6</f>
        <v>非設置</v>
      </c>
      <c r="AE8" s="71"/>
      <c r="AF8" s="71"/>
      <c r="AG8" s="71"/>
      <c r="AH8" s="71"/>
      <c r="AI8" s="71"/>
      <c r="AJ8" s="71"/>
      <c r="AK8" s="3"/>
      <c r="AL8" s="44">
        <f>データ!S6</f>
        <v>11326</v>
      </c>
      <c r="AM8" s="44"/>
      <c r="AN8" s="44"/>
      <c r="AO8" s="44"/>
      <c r="AP8" s="44"/>
      <c r="AQ8" s="44"/>
      <c r="AR8" s="44"/>
      <c r="AS8" s="44"/>
      <c r="AT8" s="45">
        <f>データ!T6</f>
        <v>540.45000000000005</v>
      </c>
      <c r="AU8" s="45"/>
      <c r="AV8" s="45"/>
      <c r="AW8" s="45"/>
      <c r="AX8" s="45"/>
      <c r="AY8" s="45"/>
      <c r="AZ8" s="45"/>
      <c r="BA8" s="45"/>
      <c r="BB8" s="45">
        <f>データ!U6</f>
        <v>20.96</v>
      </c>
      <c r="BC8" s="45"/>
      <c r="BD8" s="45"/>
      <c r="BE8" s="45"/>
      <c r="BF8" s="45"/>
      <c r="BG8" s="45"/>
      <c r="BH8" s="45"/>
      <c r="BI8" s="45"/>
      <c r="BJ8" s="3"/>
      <c r="BK8" s="3"/>
      <c r="BL8" s="66" t="s">
        <v>10</v>
      </c>
      <c r="BM8" s="67"/>
      <c r="BN8" s="68" t="s">
        <v>11</v>
      </c>
      <c r="BO8" s="68"/>
      <c r="BP8" s="68"/>
      <c r="BQ8" s="68"/>
      <c r="BR8" s="68"/>
      <c r="BS8" s="68"/>
      <c r="BT8" s="68"/>
      <c r="BU8" s="68"/>
      <c r="BV8" s="68"/>
      <c r="BW8" s="68"/>
      <c r="BX8" s="68"/>
      <c r="BY8" s="69"/>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70.13</v>
      </c>
      <c r="J10" s="45"/>
      <c r="K10" s="45"/>
      <c r="L10" s="45"/>
      <c r="M10" s="45"/>
      <c r="N10" s="45"/>
      <c r="O10" s="45"/>
      <c r="P10" s="45">
        <f>データ!P6</f>
        <v>3.75</v>
      </c>
      <c r="Q10" s="45"/>
      <c r="R10" s="45"/>
      <c r="S10" s="45"/>
      <c r="T10" s="45"/>
      <c r="U10" s="45"/>
      <c r="V10" s="45"/>
      <c r="W10" s="45">
        <f>データ!Q6</f>
        <v>82.03</v>
      </c>
      <c r="X10" s="45"/>
      <c r="Y10" s="45"/>
      <c r="Z10" s="45"/>
      <c r="AA10" s="45"/>
      <c r="AB10" s="45"/>
      <c r="AC10" s="45"/>
      <c r="AD10" s="44">
        <f>データ!R6</f>
        <v>3905</v>
      </c>
      <c r="AE10" s="44"/>
      <c r="AF10" s="44"/>
      <c r="AG10" s="44"/>
      <c r="AH10" s="44"/>
      <c r="AI10" s="44"/>
      <c r="AJ10" s="44"/>
      <c r="AK10" s="2"/>
      <c r="AL10" s="44">
        <f>データ!V6</f>
        <v>417</v>
      </c>
      <c r="AM10" s="44"/>
      <c r="AN10" s="44"/>
      <c r="AO10" s="44"/>
      <c r="AP10" s="44"/>
      <c r="AQ10" s="44"/>
      <c r="AR10" s="44"/>
      <c r="AS10" s="44"/>
      <c r="AT10" s="45">
        <f>データ!W6</f>
        <v>0.33</v>
      </c>
      <c r="AU10" s="45"/>
      <c r="AV10" s="45"/>
      <c r="AW10" s="45"/>
      <c r="AX10" s="45"/>
      <c r="AY10" s="45"/>
      <c r="AZ10" s="45"/>
      <c r="BA10" s="45"/>
      <c r="BB10" s="45">
        <f>データ!X6</f>
        <v>1263.6400000000001</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rI4Uxmetx4OUg6foph48Kq3hTv+dUiXgh7DDe6yixHqIOe7YNW8/qKnFlqpyY3GFxKwtENO9oE4ACTcw5MgVHA==" saltValue="JR64XMIvT9odVij72WWeo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465054</v>
      </c>
      <c r="D6" s="19">
        <f t="shared" si="3"/>
        <v>46</v>
      </c>
      <c r="E6" s="19">
        <f t="shared" si="3"/>
        <v>17</v>
      </c>
      <c r="F6" s="19">
        <f t="shared" si="3"/>
        <v>5</v>
      </c>
      <c r="G6" s="19">
        <f t="shared" si="3"/>
        <v>0</v>
      </c>
      <c r="H6" s="19" t="str">
        <f t="shared" si="3"/>
        <v>鹿児島県　屋久島町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70.13</v>
      </c>
      <c r="P6" s="20">
        <f t="shared" si="3"/>
        <v>3.75</v>
      </c>
      <c r="Q6" s="20">
        <f t="shared" si="3"/>
        <v>82.03</v>
      </c>
      <c r="R6" s="20">
        <f t="shared" si="3"/>
        <v>3905</v>
      </c>
      <c r="S6" s="20">
        <f t="shared" si="3"/>
        <v>11326</v>
      </c>
      <c r="T6" s="20">
        <f t="shared" si="3"/>
        <v>540.45000000000005</v>
      </c>
      <c r="U6" s="20">
        <f t="shared" si="3"/>
        <v>20.96</v>
      </c>
      <c r="V6" s="20">
        <f t="shared" si="3"/>
        <v>417</v>
      </c>
      <c r="W6" s="20">
        <f t="shared" si="3"/>
        <v>0.33</v>
      </c>
      <c r="X6" s="20">
        <f t="shared" si="3"/>
        <v>1263.6400000000001</v>
      </c>
      <c r="Y6" s="21">
        <f>IF(Y7="",NA(),Y7)</f>
        <v>103.38</v>
      </c>
      <c r="Z6" s="21">
        <f t="shared" ref="Z6:AH6" si="4">IF(Z7="",NA(),Z7)</f>
        <v>111.43</v>
      </c>
      <c r="AA6" s="21">
        <f t="shared" si="4"/>
        <v>101.18</v>
      </c>
      <c r="AB6" s="21">
        <f t="shared" si="4"/>
        <v>108.25</v>
      </c>
      <c r="AC6" s="21">
        <f t="shared" si="4"/>
        <v>105.02</v>
      </c>
      <c r="AD6" s="21">
        <f t="shared" si="4"/>
        <v>106.37</v>
      </c>
      <c r="AE6" s="21">
        <f t="shared" si="4"/>
        <v>106.07</v>
      </c>
      <c r="AF6" s="21">
        <f t="shared" si="4"/>
        <v>105.5</v>
      </c>
      <c r="AG6" s="21">
        <f t="shared" si="4"/>
        <v>106.35</v>
      </c>
      <c r="AH6" s="21">
        <f t="shared" si="4"/>
        <v>106.62</v>
      </c>
      <c r="AI6" s="20" t="str">
        <f>IF(AI7="","",IF(AI7="-","【-】","【"&amp;SUBSTITUTE(TEXT(AI7,"#,##0.00"),"-","△")&amp;"】"))</f>
        <v>【104.30】</v>
      </c>
      <c r="AJ6" s="20">
        <f>IF(AJ7="",NA(),AJ7)</f>
        <v>0</v>
      </c>
      <c r="AK6" s="20">
        <f t="shared" ref="AK6:AS6" si="5">IF(AK7="",NA(),AK7)</f>
        <v>0</v>
      </c>
      <c r="AL6" s="20">
        <f t="shared" si="5"/>
        <v>0</v>
      </c>
      <c r="AM6" s="20">
        <f t="shared" si="5"/>
        <v>0</v>
      </c>
      <c r="AN6" s="20">
        <f t="shared" si="5"/>
        <v>0</v>
      </c>
      <c r="AO6" s="21">
        <f t="shared" si="5"/>
        <v>139.02000000000001</v>
      </c>
      <c r="AP6" s="21">
        <f t="shared" si="5"/>
        <v>132.04</v>
      </c>
      <c r="AQ6" s="21">
        <f t="shared" si="5"/>
        <v>145.43</v>
      </c>
      <c r="AR6" s="21">
        <f t="shared" si="5"/>
        <v>129.88999999999999</v>
      </c>
      <c r="AS6" s="21">
        <f t="shared" si="5"/>
        <v>107.99</v>
      </c>
      <c r="AT6" s="20" t="str">
        <f>IF(AT7="","",IF(AT7="-","【-】","【"&amp;SUBSTITUTE(TEXT(AT7,"#,##0.00"),"-","△")&amp;"】"))</f>
        <v>【102.74】</v>
      </c>
      <c r="AU6" s="21">
        <f>IF(AU7="",NA(),AU7)</f>
        <v>7.45</v>
      </c>
      <c r="AV6" s="21">
        <f t="shared" ref="AV6:BD6" si="6">IF(AV7="",NA(),AV7)</f>
        <v>23.05</v>
      </c>
      <c r="AW6" s="21">
        <f t="shared" si="6"/>
        <v>27.55</v>
      </c>
      <c r="AX6" s="21">
        <f t="shared" si="6"/>
        <v>28.92</v>
      </c>
      <c r="AY6" s="21">
        <f t="shared" si="6"/>
        <v>40.049999999999997</v>
      </c>
      <c r="AZ6" s="21">
        <f t="shared" si="6"/>
        <v>29.13</v>
      </c>
      <c r="BA6" s="21">
        <f t="shared" si="6"/>
        <v>35.69</v>
      </c>
      <c r="BB6" s="21">
        <f t="shared" si="6"/>
        <v>38.4</v>
      </c>
      <c r="BC6" s="21">
        <f t="shared" si="6"/>
        <v>44.04</v>
      </c>
      <c r="BD6" s="21">
        <f t="shared" si="6"/>
        <v>58.25</v>
      </c>
      <c r="BE6" s="20" t="str">
        <f>IF(BE7="","",IF(BE7="-","【-】","【"&amp;SUBSTITUTE(TEXT(BE7,"#,##0.00"),"-","△")&amp;"】"))</f>
        <v>【47.19】</v>
      </c>
      <c r="BF6" s="21">
        <f>IF(BF7="",NA(),BF7)</f>
        <v>4744.3599999999997</v>
      </c>
      <c r="BG6" s="20">
        <f t="shared" ref="BG6:BO6" si="7">IF(BG7="",NA(),BG7)</f>
        <v>0</v>
      </c>
      <c r="BH6" s="20">
        <f t="shared" si="7"/>
        <v>0</v>
      </c>
      <c r="BI6" s="20">
        <f t="shared" si="7"/>
        <v>0</v>
      </c>
      <c r="BJ6" s="20">
        <f t="shared" si="7"/>
        <v>0</v>
      </c>
      <c r="BK6" s="21">
        <f t="shared" si="7"/>
        <v>867.83</v>
      </c>
      <c r="BL6" s="21">
        <f t="shared" si="7"/>
        <v>791.76</v>
      </c>
      <c r="BM6" s="21">
        <f t="shared" si="7"/>
        <v>900.82</v>
      </c>
      <c r="BN6" s="21">
        <f t="shared" si="7"/>
        <v>839.21</v>
      </c>
      <c r="BO6" s="21">
        <f t="shared" si="7"/>
        <v>791.46</v>
      </c>
      <c r="BP6" s="20" t="str">
        <f>IF(BP7="","",IF(BP7="-","【-】","【"&amp;SUBSTITUTE(TEXT(BP7,"#,##0.00"),"-","△")&amp;"】"))</f>
        <v>【798.10】</v>
      </c>
      <c r="BQ6" s="21">
        <f>IF(BQ7="",NA(),BQ7)</f>
        <v>70.58</v>
      </c>
      <c r="BR6" s="21">
        <f t="shared" ref="BR6:BZ6" si="8">IF(BR7="",NA(),BR7)</f>
        <v>71.069999999999993</v>
      </c>
      <c r="BS6" s="21">
        <f t="shared" si="8"/>
        <v>47.85</v>
      </c>
      <c r="BT6" s="21">
        <f t="shared" si="8"/>
        <v>47.7</v>
      </c>
      <c r="BU6" s="21">
        <f t="shared" si="8"/>
        <v>37.369999999999997</v>
      </c>
      <c r="BV6" s="21">
        <f t="shared" si="8"/>
        <v>57.08</v>
      </c>
      <c r="BW6" s="21">
        <f t="shared" si="8"/>
        <v>56.26</v>
      </c>
      <c r="BX6" s="21">
        <f t="shared" si="8"/>
        <v>52.94</v>
      </c>
      <c r="BY6" s="21">
        <f t="shared" si="8"/>
        <v>52.05</v>
      </c>
      <c r="BZ6" s="21">
        <f t="shared" si="8"/>
        <v>47.96</v>
      </c>
      <c r="CA6" s="20" t="str">
        <f>IF(CA7="","",IF(CA7="-","【-】","【"&amp;SUBSTITUTE(TEXT(CA7,"#,##0.00"),"-","△")&amp;"】"))</f>
        <v>【54.51】</v>
      </c>
      <c r="CB6" s="21">
        <f>IF(CB7="",NA(),CB7)</f>
        <v>237.47</v>
      </c>
      <c r="CC6" s="21">
        <f t="shared" ref="CC6:CK6" si="9">IF(CC7="",NA(),CC7)</f>
        <v>235.39</v>
      </c>
      <c r="CD6" s="21">
        <f t="shared" si="9"/>
        <v>355.52</v>
      </c>
      <c r="CE6" s="21">
        <f t="shared" si="9"/>
        <v>326.63</v>
      </c>
      <c r="CF6" s="21">
        <f t="shared" si="9"/>
        <v>483.1</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100</v>
      </c>
      <c r="CN6" s="21">
        <f t="shared" ref="CN6:CV6" si="10">IF(CN7="",NA(),CN7)</f>
        <v>100</v>
      </c>
      <c r="CO6" s="21">
        <f t="shared" si="10"/>
        <v>100</v>
      </c>
      <c r="CP6" s="21">
        <f t="shared" si="10"/>
        <v>100</v>
      </c>
      <c r="CQ6" s="21">
        <f t="shared" si="10"/>
        <v>100</v>
      </c>
      <c r="CR6" s="21">
        <f t="shared" si="10"/>
        <v>54.83</v>
      </c>
      <c r="CS6" s="21">
        <f t="shared" si="10"/>
        <v>66.53</v>
      </c>
      <c r="CT6" s="21">
        <f t="shared" si="10"/>
        <v>52.35</v>
      </c>
      <c r="CU6" s="21">
        <f t="shared" si="10"/>
        <v>46.25</v>
      </c>
      <c r="CV6" s="21">
        <f t="shared" si="10"/>
        <v>45.32</v>
      </c>
      <c r="CW6" s="20" t="str">
        <f>IF(CW7="","",IF(CW7="-","【-】","【"&amp;SUBSTITUTE(TEXT(CW7,"#,##0.00"),"-","△")&amp;"】"))</f>
        <v>【49.92】</v>
      </c>
      <c r="CX6" s="21">
        <f>IF(CX7="",NA(),CX7)</f>
        <v>86.62</v>
      </c>
      <c r="CY6" s="21">
        <f t="shared" ref="CY6:DG6" si="11">IF(CY7="",NA(),CY7)</f>
        <v>88.55</v>
      </c>
      <c r="CZ6" s="21">
        <f t="shared" si="11"/>
        <v>89.12</v>
      </c>
      <c r="DA6" s="21">
        <f t="shared" si="11"/>
        <v>92.51</v>
      </c>
      <c r="DB6" s="21">
        <f t="shared" si="11"/>
        <v>88.49</v>
      </c>
      <c r="DC6" s="21">
        <f t="shared" si="11"/>
        <v>84.7</v>
      </c>
      <c r="DD6" s="21">
        <f t="shared" si="11"/>
        <v>84.67</v>
      </c>
      <c r="DE6" s="21">
        <f t="shared" si="11"/>
        <v>84.39</v>
      </c>
      <c r="DF6" s="21">
        <f t="shared" si="11"/>
        <v>83.96</v>
      </c>
      <c r="DG6" s="21">
        <f t="shared" si="11"/>
        <v>83.54</v>
      </c>
      <c r="DH6" s="20" t="str">
        <f>IF(DH7="","",IF(DH7="-","【-】","【"&amp;SUBSTITUTE(TEXT(DH7,"#,##0.00"),"-","△")&amp;"】"))</f>
        <v>【87.80】</v>
      </c>
      <c r="DI6" s="21">
        <f>IF(DI7="",NA(),DI7)</f>
        <v>3.73</v>
      </c>
      <c r="DJ6" s="21">
        <f t="shared" ref="DJ6:DR6" si="12">IF(DJ7="",NA(),DJ7)</f>
        <v>7.46</v>
      </c>
      <c r="DK6" s="21">
        <f t="shared" si="12"/>
        <v>11.19</v>
      </c>
      <c r="DL6" s="21">
        <f t="shared" si="12"/>
        <v>14.88</v>
      </c>
      <c r="DM6" s="21">
        <f t="shared" si="12"/>
        <v>18.57</v>
      </c>
      <c r="DN6" s="21">
        <f t="shared" si="12"/>
        <v>20.34</v>
      </c>
      <c r="DO6" s="21">
        <f t="shared" si="12"/>
        <v>21.85</v>
      </c>
      <c r="DP6" s="21">
        <f t="shared" si="12"/>
        <v>25.19</v>
      </c>
      <c r="DQ6" s="21">
        <f t="shared" si="12"/>
        <v>25.46</v>
      </c>
      <c r="DR6" s="21">
        <f t="shared" si="12"/>
        <v>24.53</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0">
        <f t="shared" si="13"/>
        <v>0</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8" s="22" customFormat="1" x14ac:dyDescent="0.2">
      <c r="A7" s="14"/>
      <c r="B7" s="23">
        <v>2024</v>
      </c>
      <c r="C7" s="23">
        <v>465054</v>
      </c>
      <c r="D7" s="23">
        <v>46</v>
      </c>
      <c r="E7" s="23">
        <v>17</v>
      </c>
      <c r="F7" s="23">
        <v>5</v>
      </c>
      <c r="G7" s="23">
        <v>0</v>
      </c>
      <c r="H7" s="23" t="s">
        <v>96</v>
      </c>
      <c r="I7" s="23" t="s">
        <v>97</v>
      </c>
      <c r="J7" s="23" t="s">
        <v>98</v>
      </c>
      <c r="K7" s="23" t="s">
        <v>99</v>
      </c>
      <c r="L7" s="23" t="s">
        <v>100</v>
      </c>
      <c r="M7" s="23" t="s">
        <v>101</v>
      </c>
      <c r="N7" s="24" t="s">
        <v>102</v>
      </c>
      <c r="O7" s="24">
        <v>70.13</v>
      </c>
      <c r="P7" s="24">
        <v>3.75</v>
      </c>
      <c r="Q7" s="24">
        <v>82.03</v>
      </c>
      <c r="R7" s="24">
        <v>3905</v>
      </c>
      <c r="S7" s="24">
        <v>11326</v>
      </c>
      <c r="T7" s="24">
        <v>540.45000000000005</v>
      </c>
      <c r="U7" s="24">
        <v>20.96</v>
      </c>
      <c r="V7" s="24">
        <v>417</v>
      </c>
      <c r="W7" s="24">
        <v>0.33</v>
      </c>
      <c r="X7" s="24">
        <v>1263.6400000000001</v>
      </c>
      <c r="Y7" s="24">
        <v>103.38</v>
      </c>
      <c r="Z7" s="24">
        <v>111.43</v>
      </c>
      <c r="AA7" s="24">
        <v>101.18</v>
      </c>
      <c r="AB7" s="24">
        <v>108.25</v>
      </c>
      <c r="AC7" s="24">
        <v>105.02</v>
      </c>
      <c r="AD7" s="24">
        <v>106.37</v>
      </c>
      <c r="AE7" s="24">
        <v>106.07</v>
      </c>
      <c r="AF7" s="24">
        <v>105.5</v>
      </c>
      <c r="AG7" s="24">
        <v>106.35</v>
      </c>
      <c r="AH7" s="24">
        <v>106.62</v>
      </c>
      <c r="AI7" s="24">
        <v>104.3</v>
      </c>
      <c r="AJ7" s="24">
        <v>0</v>
      </c>
      <c r="AK7" s="24">
        <v>0</v>
      </c>
      <c r="AL7" s="24">
        <v>0</v>
      </c>
      <c r="AM7" s="24">
        <v>0</v>
      </c>
      <c r="AN7" s="24">
        <v>0</v>
      </c>
      <c r="AO7" s="24">
        <v>139.02000000000001</v>
      </c>
      <c r="AP7" s="24">
        <v>132.04</v>
      </c>
      <c r="AQ7" s="24">
        <v>145.43</v>
      </c>
      <c r="AR7" s="24">
        <v>129.88999999999999</v>
      </c>
      <c r="AS7" s="24">
        <v>107.99</v>
      </c>
      <c r="AT7" s="24">
        <v>102.74</v>
      </c>
      <c r="AU7" s="24">
        <v>7.45</v>
      </c>
      <c r="AV7" s="24">
        <v>23.05</v>
      </c>
      <c r="AW7" s="24">
        <v>27.55</v>
      </c>
      <c r="AX7" s="24">
        <v>28.92</v>
      </c>
      <c r="AY7" s="24">
        <v>40.049999999999997</v>
      </c>
      <c r="AZ7" s="24">
        <v>29.13</v>
      </c>
      <c r="BA7" s="24">
        <v>35.69</v>
      </c>
      <c r="BB7" s="24">
        <v>38.4</v>
      </c>
      <c r="BC7" s="24">
        <v>44.04</v>
      </c>
      <c r="BD7" s="24">
        <v>58.25</v>
      </c>
      <c r="BE7" s="24">
        <v>47.19</v>
      </c>
      <c r="BF7" s="24">
        <v>4744.3599999999997</v>
      </c>
      <c r="BG7" s="24">
        <v>0</v>
      </c>
      <c r="BH7" s="24">
        <v>0</v>
      </c>
      <c r="BI7" s="24">
        <v>0</v>
      </c>
      <c r="BJ7" s="24">
        <v>0</v>
      </c>
      <c r="BK7" s="24">
        <v>867.83</v>
      </c>
      <c r="BL7" s="24">
        <v>791.76</v>
      </c>
      <c r="BM7" s="24">
        <v>900.82</v>
      </c>
      <c r="BN7" s="24">
        <v>839.21</v>
      </c>
      <c r="BO7" s="24">
        <v>791.46</v>
      </c>
      <c r="BP7" s="24">
        <v>798.1</v>
      </c>
      <c r="BQ7" s="24">
        <v>70.58</v>
      </c>
      <c r="BR7" s="24">
        <v>71.069999999999993</v>
      </c>
      <c r="BS7" s="24">
        <v>47.85</v>
      </c>
      <c r="BT7" s="24">
        <v>47.7</v>
      </c>
      <c r="BU7" s="24">
        <v>37.369999999999997</v>
      </c>
      <c r="BV7" s="24">
        <v>57.08</v>
      </c>
      <c r="BW7" s="24">
        <v>56.26</v>
      </c>
      <c r="BX7" s="24">
        <v>52.94</v>
      </c>
      <c r="BY7" s="24">
        <v>52.05</v>
      </c>
      <c r="BZ7" s="24">
        <v>47.96</v>
      </c>
      <c r="CA7" s="24">
        <v>54.51</v>
      </c>
      <c r="CB7" s="24">
        <v>237.47</v>
      </c>
      <c r="CC7" s="24">
        <v>235.39</v>
      </c>
      <c r="CD7" s="24">
        <v>355.52</v>
      </c>
      <c r="CE7" s="24">
        <v>326.63</v>
      </c>
      <c r="CF7" s="24">
        <v>483.1</v>
      </c>
      <c r="CG7" s="24">
        <v>274.99</v>
      </c>
      <c r="CH7" s="24">
        <v>282.08999999999997</v>
      </c>
      <c r="CI7" s="24">
        <v>303.27999999999997</v>
      </c>
      <c r="CJ7" s="24">
        <v>301.86</v>
      </c>
      <c r="CK7" s="24">
        <v>325.85000000000002</v>
      </c>
      <c r="CL7" s="24">
        <v>286.33</v>
      </c>
      <c r="CM7" s="24">
        <v>100</v>
      </c>
      <c r="CN7" s="24">
        <v>100</v>
      </c>
      <c r="CO7" s="24">
        <v>100</v>
      </c>
      <c r="CP7" s="24">
        <v>100</v>
      </c>
      <c r="CQ7" s="24">
        <v>100</v>
      </c>
      <c r="CR7" s="24">
        <v>54.83</v>
      </c>
      <c r="CS7" s="24">
        <v>66.53</v>
      </c>
      <c r="CT7" s="24">
        <v>52.35</v>
      </c>
      <c r="CU7" s="24">
        <v>46.25</v>
      </c>
      <c r="CV7" s="24">
        <v>45.32</v>
      </c>
      <c r="CW7" s="24">
        <v>49.92</v>
      </c>
      <c r="CX7" s="24">
        <v>86.62</v>
      </c>
      <c r="CY7" s="24">
        <v>88.55</v>
      </c>
      <c r="CZ7" s="24">
        <v>89.12</v>
      </c>
      <c r="DA7" s="24">
        <v>92.51</v>
      </c>
      <c r="DB7" s="24">
        <v>88.49</v>
      </c>
      <c r="DC7" s="24">
        <v>84.7</v>
      </c>
      <c r="DD7" s="24">
        <v>84.67</v>
      </c>
      <c r="DE7" s="24">
        <v>84.39</v>
      </c>
      <c r="DF7" s="24">
        <v>83.96</v>
      </c>
      <c r="DG7" s="24">
        <v>83.54</v>
      </c>
      <c r="DH7" s="24">
        <v>87.8</v>
      </c>
      <c r="DI7" s="24">
        <v>3.73</v>
      </c>
      <c r="DJ7" s="24">
        <v>7.46</v>
      </c>
      <c r="DK7" s="24">
        <v>11.19</v>
      </c>
      <c r="DL7" s="24">
        <v>14.88</v>
      </c>
      <c r="DM7" s="24">
        <v>18.57</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0</v>
      </c>
      <c r="EH7" s="24">
        <v>0</v>
      </c>
      <c r="EI7" s="24">
        <v>0</v>
      </c>
      <c r="EJ7" s="24">
        <v>0.25</v>
      </c>
      <c r="EK7" s="24">
        <v>0.05</v>
      </c>
      <c r="EL7" s="24">
        <v>0.03</v>
      </c>
      <c r="EM7" s="24">
        <v>0.03</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西川 隆太</cp:lastModifiedBy>
  <cp:lastPrinted>2026-01-20T00:21:50Z</cp:lastPrinted>
  <dcterms:created xsi:type="dcterms:W3CDTF">2025-12-23T06:24:47Z</dcterms:created>
  <dcterms:modified xsi:type="dcterms:W3CDTF">2026-03-03T01:01:12Z</dcterms:modified>
  <cp:category/>
</cp:coreProperties>
</file>