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2 屋久島町（済）\"/>
    </mc:Choice>
  </mc:AlternateContent>
  <xr:revisionPtr revIDLastSave="0" documentId="13_ncr:1_{4474CBFD-CB7C-47D3-AC92-AC0205FB7F8B}" xr6:coauthVersionLast="47" xr6:coauthVersionMax="47" xr10:uidLastSave="{00000000-0000-0000-0000-000000000000}"/>
  <workbookProtection workbookAlgorithmName="SHA-512" workbookHashValue="tmZSVZMZt2ulFrgvm75ndH/rqCJvjcGX87ZfZ90FN3xbizkH2vHfBJiAV6i08YdRe8jl3wpxf2qffki1hk+IGA==" workbookSaltValue="iWzKDZa/+gXejA5bS3Jzj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BB10" i="4"/>
  <c r="AT10" i="4"/>
  <c r="AL10" i="4"/>
  <c r="W10" i="4"/>
  <c r="P10" i="4"/>
  <c r="B10" i="4"/>
  <c r="AD8" i="4"/>
  <c r="W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<sst xmlns="http://schemas.openxmlformats.org/spreadsheetml/2006/main" count="228" uniqueCount="111">
  <si>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</si>
  <si>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</si>
  <si>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</si>
  <si>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</si>
  <si>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</si>
  <si>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</si>
  <si>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</si>
  <si>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</si>
  <si>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</si>
  <si>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</si>
  <si>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</si>
  <si>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</si>
  <si>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</si>
  <si>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</si>
  <si>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</si>
  <si>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</si>
  <si>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</si>
  <si>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</si>
  <si>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</si>
  <si>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</si>
  <si>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</si>
  <si>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</si>
  <si>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</si>
  <si>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</si>
  <si>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</si>
  <si>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</si>
  <si>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</si>
  <si>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</si>
  <si>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</si>
  <si>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</si>
  <si>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</si>
  <si>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</si>
  <si>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</si>
  <si>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</si>
  <si>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</si>
  <si>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</si>
  <si>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</si>
  <si>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</si>
  <si>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</si>
  <si>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</si>
  <si>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</si>
  <si>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</si>
  <si>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</si>
  <si>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</si>
  <si>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</si>
  <si>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</si>
  <si>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</si>
  <si>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</si>
  <si>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</si>
  <si>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</si>
  <si>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</si>
  <si>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</si>
  <si>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</si>
  <si>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</si>
  <si>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</si>
  <si>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</si>
  <si>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</si>
  <si>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</si>
  <si>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</si>
  <si>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</si>
  <si>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</si>
  <si>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</si>
  <si>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</si>
  <si>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</si>
  <si>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</si>
  <si>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</si>
  <si>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</si>
  <si>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</si>
  <si>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</si>
  <si>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</si>
  <si>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</si>
  <si>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</si>
  <si>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</si>
  <si>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</si>
  <si>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</si>
  <si>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</si>
  <si>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</si>
  <si>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</si>
  <si>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</si>
  <si>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</si>
  <si>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</si>
  <si>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</si>
  <si>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</si>
  <si>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</si>
  <si>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</si>
  <si>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</si>
  <si>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</si>
  <si>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</si>
  <si>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</si>
  <si>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</si>
  <si>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</si>
  <si>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</si>
  <si>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</si>
  <si>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</si>
  <si>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</si>
  <si>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</si>
  <si>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</si>
  <si>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</si>
  <si>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</si>
  <si>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</si>
  <si>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</si>
  <si>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</si>
  <si>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</si>
  <si>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</si>
  <si>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</si>
  <si>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</si>
  <si>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</si>
  <si>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</si>
  <si>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検針端末機器の更新や人事院勧告に基づく人件費の増加、消費税確定納付額の増加等により経常費用が増加したものの、令和６年10月１日から料金改定したことによる給水収益の増加により、前年度比2.58ポイント向上し、健全経営の水準とされる100％を上回っている。
　②累積欠損金は発生していない。
　③流動比率については、流動負債において、事業量の増により建設改良費の未払金が増加したものの、一時借入金と企業債が減少し、流動資産においては料金改定による給水収益増加が現金預金増加に寄与し、前年度から19.78ポイント改善した。しかしながら、現金等の流動資産に対して１年以内の企業債償還が多額であることから100％を大幅に下回っている。企業債償還財源に対する一般会計補助金への依存度は依然として高いが、料金改定による給水収益増によって次年度以降の基準外補助は大幅に縮減される見込みである。
　④企業債残高対給水収益比率は、類似団体平均値と比較して高い水準であるものの、企業債残高の減少と給水収益の増加によって前年度から102.52ポイント改善しており、次年度以降さらに改善される見込みである。
　⑤料金水準の妥当性を示す料金回収率は、前年度から4.94ポイント増で100％超を継続しており、事業に必要な費用を給水収益で賄えている状況ではあるものの、企業債元金償還や建設改良費といった資本的支出の補てん財源を考慮すると、一般会計補助金に対する依存度は高い。ただし、料金改定による給水収益の増により、次年度以降、基準外補助金は大幅に縮減される見込みである。
　⑥給水原価は、人件費や検針機器整備費など経常費用が増加したことにより、前年度から14.11ポイント高い水準となった。
　⑦施設利用率は、前年度から1.27ポイント低下したが、類似団体平均や全国平均と比較しても高い水準にあることから、施設規模は概ね適切と言える。ただし、将来の給水人口減少を見据えた施設のダウンサイジング等を検討しなければならないところであるものの、特殊な山岳島である本町は、その地理的要因から施設の統廃合が難しく、今後の施設利用率の低下が懸念される。
　⑧有収率は、類似団体平均と比べると低く、給配水管の老朽化で施設の利用が収益に結びつかない現状であるため、管の更新を計画的に実施する必要がある。</t>
    <rPh sb="64" eb="66">
      <t>レイワ</t>
    </rPh>
    <rPh sb="67" eb="68">
      <t>ネン</t>
    </rPh>
    <rPh sb="70" eb="71">
      <t>ガツ</t>
    </rPh>
    <rPh sb="72" eb="73">
      <t>ニチ</t>
    </rPh>
    <rPh sb="109" eb="111">
      <t>コウジョウ</t>
    </rPh>
    <rPh sb="166" eb="168">
      <t>リュウドウ</t>
    </rPh>
    <rPh sb="168" eb="170">
      <t>フサイ</t>
    </rPh>
    <rPh sb="175" eb="178">
      <t>ジギョウリョウ</t>
    </rPh>
    <rPh sb="179" eb="180">
      <t>ゾウ</t>
    </rPh>
    <rPh sb="183" eb="185">
      <t>ケンセツ</t>
    </rPh>
    <rPh sb="189" eb="191">
      <t>ミバラ</t>
    </rPh>
    <rPh sb="191" eb="192">
      <t>キン</t>
    </rPh>
    <rPh sb="193" eb="195">
      <t>ゾウカ</t>
    </rPh>
    <rPh sb="201" eb="203">
      <t>イチジ</t>
    </rPh>
    <rPh sb="203" eb="206">
      <t>カリイレキン</t>
    </rPh>
    <rPh sb="207" eb="210">
      <t>キギョウサイ</t>
    </rPh>
    <rPh sb="211" eb="213">
      <t>ゲンショウ</t>
    </rPh>
    <rPh sb="224" eb="228">
      <t>リョウキンカイテイ</t>
    </rPh>
    <rPh sb="231" eb="235">
      <t>キュウスイシュウエキ</t>
    </rPh>
    <rPh sb="235" eb="237">
      <t>ゾウカ</t>
    </rPh>
    <rPh sb="242" eb="244">
      <t>ゾウカ</t>
    </rPh>
    <rPh sb="245" eb="247">
      <t>キヨ</t>
    </rPh>
    <rPh sb="346" eb="348">
      <t>イゼン</t>
    </rPh>
    <rPh sb="366" eb="367">
      <t>ゾウ</t>
    </rPh>
    <rPh sb="371" eb="374">
      <t>ジネンド</t>
    </rPh>
    <rPh sb="374" eb="376">
      <t>イコウ</t>
    </rPh>
    <rPh sb="377" eb="380">
      <t>キジュンガイ</t>
    </rPh>
    <rPh sb="380" eb="382">
      <t>ホジョ</t>
    </rPh>
    <rPh sb="383" eb="385">
      <t>オオハバ</t>
    </rPh>
    <rPh sb="386" eb="388">
      <t>シュクゲン</t>
    </rPh>
    <rPh sb="391" eb="393">
      <t>ミコ</t>
    </rPh>
    <rPh sb="447" eb="449">
      <t>キュウスイ</t>
    </rPh>
    <rPh sb="449" eb="451">
      <t>シュウエキ</t>
    </rPh>
    <rPh sb="452" eb="454">
      <t>ゾウカ</t>
    </rPh>
    <rPh sb="480" eb="483">
      <t>ジネンド</t>
    </rPh>
    <rPh sb="483" eb="485">
      <t>イコウ</t>
    </rPh>
    <rPh sb="488" eb="490">
      <t>カイゼン</t>
    </rPh>
    <rPh sb="493" eb="495">
      <t>ミコ</t>
    </rPh>
    <rPh sb="542" eb="544">
      <t>ケイゾク</t>
    </rPh>
    <rPh sb="652" eb="657">
      <t>ジネンドイコウ</t>
    </rPh>
    <rPh sb="665" eb="667">
      <t>オオハバ</t>
    </rPh>
    <rPh sb="668" eb="670">
      <t>シュクゲン</t>
    </rPh>
    <rPh sb="673" eb="675">
      <t>ミコ</t>
    </rPh>
    <rPh sb="689" eb="692">
      <t>ジンケンヒ</t>
    </rPh>
    <rPh sb="707" eb="709">
      <t>ゾウカ</t>
    </rPh>
    <rPh sb="731" eb="732">
      <t>タカ</t>
    </rPh>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</si>
  <si>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を過ぎた施設、あるいは近い将来に法定耐用年数を迎える施設が多い状況である。（令和４年度は地方公営企業決算状況調査への数値計上漏れのため0%。実際は17.04%）
　②管路経年劣化率は類似団体平均値よりもやや低い水準であるものの、管路の５分の１超が法定耐用年数を経過しており、法定耐用年数に達していない管路についても近い将来に法定耐用年数を迎えるものが多い状況である。
　③令和６年度は、志戸子地区、麦生地区、一湊地区において配水管（計1709.3m）を更新（耐震化）した。今後も施設の耐震整備と合わせて、老朽化の状況を踏まえ、優先順位に配慮して計画的に更新整備していく。</t>
    <rPh sb="214" eb="215">
      <t>チョウ</t>
    </rPh>
    <rPh sb="293" eb="295">
      <t>ムギオ</t>
    </rPh>
    <rPh sb="295" eb="297">
      <t>チク</t>
    </rPh>
    <rPh sb="298" eb="300">
      <t>イッソウ</t>
    </rPh>
    <rPh sb="300" eb="302">
      <t>チク</t>
    </rPh>
    <rPh sb="310" eb="311">
      <t>ケイ</t>
    </rPh>
    <phoneticPr fontId="4"/>
  </si>
  <si>
    <t>　
　過去10年間で本町人口は約15％減少し、高齢化率は約8％上昇しており、人口減少及び少子高齢化が急速に進んでいる。令和６年10月１日からの料金改定により給水収益は増加しているものの、水道使用量は減少が続いており、また、物価高騰や人件費の増等による費用の増加に加え、老朽化による更新整備が必要な施設が多く、更新投資に伴ってこれまで順調に減少してきた企業債残高は今後増加に転じることが見込まれるなど、水道事業経営は厳しさを増す一方である。
　また、技術職員を必要数確保できておらず、財政面・経営面ともに脆弱ではあるものの、料金収入の確保と経費縮減、世代間負担の公平性に配慮し、持続可能な経営視点を持った事業運営に努める。</t>
    <rPh sb="60" eb="62">
      <t>レイワ</t>
    </rPh>
    <rPh sb="63" eb="64">
      <t>ネン</t>
    </rPh>
    <rPh sb="66" eb="67">
      <t>ガツ</t>
    </rPh>
    <rPh sb="68" eb="69">
      <t>ニチ</t>
    </rPh>
    <rPh sb="72" eb="76">
      <t>リョウキンカイテイ</t>
    </rPh>
    <rPh sb="79" eb="83">
      <t>キュウスイシュウエキ</t>
    </rPh>
    <rPh sb="84" eb="86">
      <t>ゾウカ</t>
    </rPh>
    <rPh sb="94" eb="96">
      <t>スイドウ</t>
    </rPh>
    <rPh sb="96" eb="99">
      <t>シヨウリョウ</t>
    </rPh>
    <rPh sb="100" eb="102">
      <t>ゲンショウ</t>
    </rPh>
    <rPh sb="103" eb="104">
      <t>ツヅ</t>
    </rPh>
    <rPh sb="112" eb="114">
      <t>ブッカ</t>
    </rPh>
    <rPh sb="114" eb="116">
      <t>コウトウ</t>
    </rPh>
    <rPh sb="117" eb="120">
      <t>ジンケンヒ</t>
    </rPh>
    <rPh sb="121" eb="122">
      <t>ゾウ</t>
    </rPh>
    <rPh sb="122" eb="123">
      <t>トウ</t>
    </rPh>
    <rPh sb="126" eb="128">
      <t>ヒヨウ</t>
    </rPh>
    <rPh sb="129" eb="131">
      <t>ゾウカ</t>
    </rPh>
    <rPh sb="132" eb="133">
      <t>クワ</t>
    </rPh>
    <rPh sb="135" eb="138">
      <t>ロウキュウカ</t>
    </rPh>
    <rPh sb="141" eb="143">
      <t>コウシン</t>
    </rPh>
    <rPh sb="143" eb="145">
      <t>セイビ</t>
    </rPh>
    <rPh sb="146" eb="148">
      <t>ヒツヨウ</t>
    </rPh>
    <rPh sb="149" eb="151">
      <t>シセツ</t>
    </rPh>
    <rPh sb="152" eb="153">
      <t>オオ</t>
    </rPh>
    <rPh sb="155" eb="159">
      <t>コウシントウシ</t>
    </rPh>
    <rPh sb="160" eb="161">
      <t>トモナ</t>
    </rPh>
    <rPh sb="167" eb="169">
      <t>ジュンチョウ</t>
    </rPh>
    <rPh sb="170" eb="172">
      <t>ゲンショウ</t>
    </rPh>
    <rPh sb="176" eb="181">
      <t>キギョウサイザンダカ</t>
    </rPh>
    <rPh sb="182" eb="184">
      <t>コンゴ</t>
    </rPh>
    <rPh sb="184" eb="186">
      <t>ゾウカ</t>
    </rPh>
    <rPh sb="187" eb="188">
      <t>テン</t>
    </rPh>
    <rPh sb="193" eb="195">
      <t>ミコ</t>
    </rPh>
    <rPh sb="201" eb="205">
      <t>スイドウジギョウ</t>
    </rPh>
    <rPh sb="205" eb="207">
      <t>ケイエイ</t>
    </rPh>
    <rPh sb="208" eb="209">
      <t>キビ</t>
    </rPh>
    <rPh sb="212" eb="213">
      <t>マ</t>
    </rPh>
    <rPh sb="214" eb="216">
      <t>イッポウ</t>
    </rPh>
    <rPh sb="225" eb="227">
      <t>ギジュツ</t>
    </rPh>
    <rPh sb="227" eb="229">
      <t>ショクイン</t>
    </rPh>
    <rPh sb="230" eb="233">
      <t>ヒツヨウスウ</t>
    </rPh>
    <rPh sb="233" eb="235">
      <t>カクホ</t>
    </rPh>
    <rPh sb="242" eb="245">
      <t>ザイセイメン</t>
    </rPh>
    <rPh sb="246" eb="249">
      <t>ケイエイメン</t>
    </rPh>
    <rPh sb="252" eb="254">
      <t>ゼイジャク</t>
    </rPh>
    <rPh sb="262" eb="266">
      <t>リョウキンシュウニュウ</t>
    </rPh>
    <rPh sb="267" eb="269">
      <t>カクホ</t>
    </rPh>
    <rPh sb="270" eb="272">
      <t>ケイヒ</t>
    </rPh>
    <rPh sb="272" eb="274">
      <t>シュクゲン</t>
    </rPh>
    <rPh sb="275" eb="278">
      <t>セダイカン</t>
    </rPh>
    <rPh sb="278" eb="280">
      <t>フタン</t>
    </rPh>
    <rPh sb="281" eb="284">
      <t>コウヘイセイ</t>
    </rPh>
    <rPh sb="285" eb="287">
      <t>ハイリョ</t>
    </rPh>
    <rPh sb="289" eb="293">
      <t>ジゾクカノウ</t>
    </rPh>
    <rPh sb="294" eb="296">
      <t>ケイエイ</t>
    </rPh>
    <rPh sb="296" eb="298">
      <t>シテン</t>
    </rPh>
    <rPh sb="299" eb="300">
      <t>モ</t>
    </rPh>
    <rPh sb="302" eb="304">
      <t>ジギョウ</t>
    </rPh>
    <rPh sb="304" eb="306">
      <t>ウンエイ</t>
    </rPh>
    <rPh sb="307" eb="30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</si>
</sst>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0.16</c:v>
                </c:pt>
                <c:pt idx="3" formatCode="#,##0.00;&quot;△&quot;#,##0.00;&quot;-&quot;">
                  <c:v>0.06</c:v>
                </c:pt>
                <c:pt idx="4" formatCode="#,##0.00;&quot;△&quot;#,##0.00;&quot;-&quot;">
                  <c:v>0.55000000000000004</c:v>
                </c:pt>
              </c:numCache>
            </c:numRef>
          </c:val>
          <c:extLst>
            <c:ext xmlns:c16="http://schemas.microsoft.com/office/drawing/2014/chart" uri="{C3380CC4-5D6E-409C-BE32-E72D297353CC}">
              <c16:uniqueId val="{00000000-66F5-487A-854B-6DF2837849B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66F5-487A-854B-6DF2837849B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84.47</c:v>
                </c:pt>
                <c:pt idx="1">
                  <c:v>82.86</c:v>
                </c:pt>
                <c:pt idx="2">
                  <c:v>84.66</c:v>
                </c:pt>
                <c:pt idx="3">
                  <c:v>83.86</c:v>
                </c:pt>
                <c:pt idx="4">
                  <c:v>82.59</c:v>
                </c:pt>
              </c:numCache>
            </c:numRef>
          </c:val>
          <c:extLst>
            <c:ext xmlns:c16="http://schemas.microsoft.com/office/drawing/2014/chart" uri="{C3380CC4-5D6E-409C-BE32-E72D297353CC}">
              <c16:uniqueId val="{00000000-DA01-48C4-9689-FABECB86D5D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DA01-48C4-9689-FABECB86D5D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62.27</c:v>
                </c:pt>
                <c:pt idx="1">
                  <c:v>62.28</c:v>
                </c:pt>
                <c:pt idx="2">
                  <c:v>62.27</c:v>
                </c:pt>
                <c:pt idx="3">
                  <c:v>62.27</c:v>
                </c:pt>
                <c:pt idx="4">
                  <c:v>62.27</c:v>
                </c:pt>
              </c:numCache>
            </c:numRef>
          </c:val>
          <c:extLst>
            <c:ext xmlns:c16="http://schemas.microsoft.com/office/drawing/2014/chart" uri="{C3380CC4-5D6E-409C-BE32-E72D297353CC}">
              <c16:uniqueId val="{00000000-84AD-4252-A505-931D34DE3D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84AD-4252-A505-931D34DE3D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109.79</c:v>
                </c:pt>
                <c:pt idx="1">
                  <c:v>117.44</c:v>
                </c:pt>
                <c:pt idx="2">
                  <c:v>112.42</c:v>
                </c:pt>
                <c:pt idx="3">
                  <c:v>112.5</c:v>
                </c:pt>
                <c:pt idx="4">
                  <c:v>115.08</c:v>
                </c:pt>
              </c:numCache>
            </c:numRef>
          </c:val>
          <c:extLst>
            <c:ext xmlns:c16="http://schemas.microsoft.com/office/drawing/2014/chart" uri="{C3380CC4-5D6E-409C-BE32-E72D297353CC}">
              <c16:uniqueId val="{00000000-D3A5-4A36-A710-9AAE5EF0ED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D3A5-4A36-A710-9AAE5EF0ED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6.45</c:v>
                </c:pt>
                <c:pt idx="1">
                  <c:v>12.08</c:v>
                </c:pt>
                <c:pt idx="2" formatCode="#,##0.00;&quot;△&quot;#,##0.00">
                  <c:v>0</c:v>
                </c:pt>
                <c:pt idx="3">
                  <c:v>21.99</c:v>
                </c:pt>
                <c:pt idx="4">
                  <c:v>26.17</c:v>
                </c:pt>
              </c:numCache>
            </c:numRef>
          </c:val>
          <c:extLst>
            <c:ext xmlns:c16="http://schemas.microsoft.com/office/drawing/2014/chart" uri="{C3380CC4-5D6E-409C-BE32-E72D297353CC}">
              <c16:uniqueId val="{00000000-ACE2-432E-AEB3-FAC4CB88F9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ACE2-432E-AEB3-FAC4CB88F9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21.4</c:v>
                </c:pt>
                <c:pt idx="1">
                  <c:v>21.4</c:v>
                </c:pt>
                <c:pt idx="2">
                  <c:v>18.350000000000001</c:v>
                </c:pt>
                <c:pt idx="3">
                  <c:v>20.72</c:v>
                </c:pt>
                <c:pt idx="4">
                  <c:v>21.68</c:v>
                </c:pt>
              </c:numCache>
            </c:numRef>
          </c:val>
          <c:extLst>
            <c:ext xmlns:c16="http://schemas.microsoft.com/office/drawing/2014/chart" uri="{C3380CC4-5D6E-409C-BE32-E72D297353CC}">
              <c16:uniqueId val="{00000000-2E59-46D3-A493-6BD1FB9D22E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2E59-46D3-A493-6BD1FB9D22E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0-47E3-B197-CDF0EB8F94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9DF0-47E3-B197-CDF0EB8F94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54.8</c:v>
                </c:pt>
                <c:pt idx="1">
                  <c:v>60.25</c:v>
                </c:pt>
                <c:pt idx="2">
                  <c:v>37.270000000000003</c:v>
                </c:pt>
                <c:pt idx="3">
                  <c:v>40.72</c:v>
                </c:pt>
                <c:pt idx="4">
                  <c:v>60.5</c:v>
                </c:pt>
              </c:numCache>
            </c:numRef>
          </c:val>
          <c:extLst>
            <c:ext xmlns:c16="http://schemas.microsoft.com/office/drawing/2014/chart" uri="{C3380CC4-5D6E-409C-BE32-E72D297353CC}">
              <c16:uniqueId val="{00000000-51BB-4A80-993A-1D968CB094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51BB-4A80-993A-1D968CB094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846.93</c:v>
                </c:pt>
                <c:pt idx="1">
                  <c:v>785.52</c:v>
                </c:pt>
                <c:pt idx="2">
                  <c:v>707.01</c:v>
                </c:pt>
                <c:pt idx="3">
                  <c:v>652.4</c:v>
                </c:pt>
                <c:pt idx="4">
                  <c:v>549.88</c:v>
                </c:pt>
              </c:numCache>
            </c:numRef>
          </c:val>
          <c:extLst>
            <c:ext xmlns:c16="http://schemas.microsoft.com/office/drawing/2014/chart" uri="{C3380CC4-5D6E-409C-BE32-E72D297353CC}">
              <c16:uniqueId val="{00000000-F6DD-4B2A-8D06-5A5100EC67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F6DD-4B2A-8D06-5A5100EC67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119.3</c:v>
                </c:pt>
                <c:pt idx="1">
                  <c:v>130.63</c:v>
                </c:pt>
                <c:pt idx="2">
                  <c:v>115.72</c:v>
                </c:pt>
                <c:pt idx="3">
                  <c:v>120.43</c:v>
                </c:pt>
                <c:pt idx="4">
                  <c:v>125.37</c:v>
                </c:pt>
              </c:numCache>
            </c:numRef>
          </c:val>
          <c:extLst>
            <c:ext xmlns:c16="http://schemas.microsoft.com/office/drawing/2014/chart" uri="{C3380CC4-5D6E-409C-BE32-E72D297353CC}">
              <c16:uniqueId val="{00000000-7043-458E-9066-FCF5FAFEDF5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7043-458E-9066-FCF5FAFEDF5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133.13999999999999</c:v>
                </c:pt>
                <c:pt idx="1">
                  <c:v>122.54</c:v>
                </c:pt>
                <c:pt idx="2">
                  <c:v>137.69</c:v>
                </c:pt>
                <c:pt idx="3">
                  <c:v>132.43</c:v>
                </c:pt>
                <c:pt idx="4">
                  <c:v>146.54</c:v>
                </c:pt>
              </c:numCache>
            </c:numRef>
          </c:val>
          <c:extLst>
            <c:ext xmlns:c16="http://schemas.microsoft.com/office/drawing/2014/chart" uri="{C3380CC4-5D6E-409C-BE32-E72D297353CC}">
              <c16:uniqueId val="{00000000-ACE2-42BE-9DA6-19FC9A6610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CE2-42BE-9DA6-19FC9A6610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鹿児島県　屋久島町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A7</v>
      </c>
      <c r="X8" s="80"/>
      <c r="Y8" s="80"/>
      <c r="Z8" s="80"/>
      <c r="AA8" s="80"/>
      <c r="AB8" s="80"/>
      <c r="AC8" s="80"/>
      <c r="AD8" s="80" t="str">
        <f>データ!$M$6</f>
        <v>非設置</v>
      </c>
      <c r="AE8" s="80"/>
      <c r="AF8" s="80"/>
      <c r="AG8" s="80"/>
      <c r="AH8" s="80"/>
      <c r="AI8" s="80"/>
      <c r="AJ8" s="80"/>
      <c r="AK8" s="2"/>
      <c r="AL8" s="71">
        <f>データ!$R$6</f>
        <v>11326</v>
      </c>
      <c r="AM8" s="71"/>
      <c r="AN8" s="71"/>
      <c r="AO8" s="71"/>
      <c r="AP8" s="71"/>
      <c r="AQ8" s="71"/>
      <c r="AR8" s="71"/>
      <c r="AS8" s="71"/>
      <c r="AT8" s="36">
        <f>データ!$S$6</f>
        <v>540.45000000000005</v>
      </c>
      <c r="AU8" s="37"/>
      <c r="AV8" s="37"/>
      <c r="AW8" s="37"/>
      <c r="AX8" s="37"/>
      <c r="AY8" s="37"/>
      <c r="AZ8" s="37"/>
      <c r="BA8" s="37"/>
      <c r="BB8" s="60">
        <f>データ!$T$6</f>
        <v>20.96</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63.87</v>
      </c>
      <c r="J10" s="37"/>
      <c r="K10" s="37"/>
      <c r="L10" s="37"/>
      <c r="M10" s="37"/>
      <c r="N10" s="37"/>
      <c r="O10" s="70"/>
      <c r="P10" s="60">
        <f>データ!$P$6</f>
        <v>98.46</v>
      </c>
      <c r="Q10" s="60"/>
      <c r="R10" s="60"/>
      <c r="S10" s="60"/>
      <c r="T10" s="60"/>
      <c r="U10" s="60"/>
      <c r="V10" s="60"/>
      <c r="W10" s="71">
        <f>データ!$Q$6</f>
        <v>3905</v>
      </c>
      <c r="X10" s="71"/>
      <c r="Y10" s="71"/>
      <c r="Z10" s="71"/>
      <c r="AA10" s="71"/>
      <c r="AB10" s="71"/>
      <c r="AC10" s="71"/>
      <c r="AD10" s="2"/>
      <c r="AE10" s="2"/>
      <c r="AF10" s="2"/>
      <c r="AG10" s="2"/>
      <c r="AH10" s="2"/>
      <c r="AI10" s="2"/>
      <c r="AJ10" s="2"/>
      <c r="AK10" s="2"/>
      <c r="AL10" s="71">
        <f>データ!$U$6</f>
        <v>10948</v>
      </c>
      <c r="AM10" s="71"/>
      <c r="AN10" s="71"/>
      <c r="AO10" s="71"/>
      <c r="AP10" s="71"/>
      <c r="AQ10" s="71"/>
      <c r="AR10" s="71"/>
      <c r="AS10" s="71"/>
      <c r="AT10" s="36">
        <f>データ!$V$6</f>
        <v>44.05</v>
      </c>
      <c r="AU10" s="37"/>
      <c r="AV10" s="37"/>
      <c r="AW10" s="37"/>
      <c r="AX10" s="37"/>
      <c r="AY10" s="37"/>
      <c r="AZ10" s="37"/>
      <c r="BA10" s="37"/>
      <c r="BB10" s="60">
        <f>データ!$W$6</f>
        <v>248.54</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110</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WmqVAB3S6Bz6/22eY7kmswk8GOXwErOPRrUPsfGS0eYRzCTUR9qM9I8jg1i36QkZLbq8La/nIUXtcKssAUBZw==" saltValue="KcJ7Uu4+xyuegmQFp8mq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52</v>
      </c>
      <c r="B4" s="17"/>
      <c r="C4" s="17"/>
      <c r="D4" s="17"/>
      <c r="E4" s="17"/>
      <c r="F4" s="17"/>
      <c r="G4" s="17"/>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465054</v>
      </c>
      <c r="D6" s="20">
        <f t="shared" si="3"/>
        <v>46</v>
      </c>
      <c r="E6" s="20">
        <f t="shared" si="3"/>
        <v>1</v>
      </c>
      <c r="F6" s="20">
        <f t="shared" si="3"/>
        <v>0</v>
      </c>
      <c r="G6" s="20">
        <f t="shared" si="3"/>
        <v>1</v>
      </c>
      <c r="H6" s="20" t="str">
        <f t="shared" si="3"/>
        <v>鹿児島県　屋久島町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63.87</v>
      </c>
      <c r="P6" s="21">
        <f t="shared" si="3"/>
        <v>98.46</v>
      </c>
      <c r="Q6" s="21">
        <f t="shared" si="3"/>
        <v>3905</v>
      </c>
      <c r="R6" s="21">
        <f t="shared" si="3"/>
        <v>11326</v>
      </c>
      <c r="S6" s="21">
        <f t="shared" si="3"/>
        <v>540.45000000000005</v>
      </c>
      <c r="T6" s="21">
        <f t="shared" si="3"/>
        <v>20.96</v>
      </c>
      <c r="U6" s="21">
        <f t="shared" si="3"/>
        <v>10948</v>
      </c>
      <c r="V6" s="21">
        <f t="shared" si="3"/>
        <v>44.05</v>
      </c>
      <c r="W6" s="21">
        <f t="shared" si="3"/>
        <v>248.54</v>
      </c>
      <c r="X6" s="22">
        <f>IF(X7="",NA(),X7)</f>
        <v>109.79</v>
      </c>
      <c r="Y6" s="22">
        <f t="shared" ref="Y6:AG6" si="4">IF(Y7="",NA(),Y7)</f>
        <v>117.44</v>
      </c>
      <c r="Z6" s="22">
        <f t="shared" si="4"/>
        <v>112.42</v>
      </c>
      <c r="AA6" s="22">
        <f t="shared" si="4"/>
        <v>112.5</v>
      </c>
      <c r="AB6" s="22">
        <f t="shared" si="4"/>
        <v>115.08</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54.8</v>
      </c>
      <c r="AU6" s="22">
        <f t="shared" ref="AU6:BC6" si="6">IF(AU7="",NA(),AU7)</f>
        <v>60.25</v>
      </c>
      <c r="AV6" s="22">
        <f t="shared" si="6"/>
        <v>37.270000000000003</v>
      </c>
      <c r="AW6" s="22">
        <f t="shared" si="6"/>
        <v>40.72</v>
      </c>
      <c r="AX6" s="22">
        <f t="shared" si="6"/>
        <v>60.5</v>
      </c>
      <c r="AY6" s="22">
        <f t="shared" si="6"/>
        <v>371.81</v>
      </c>
      <c r="AZ6" s="22">
        <f t="shared" si="6"/>
        <v>384.23</v>
      </c>
      <c r="BA6" s="22">
        <f t="shared" si="6"/>
        <v>364.3</v>
      </c>
      <c r="BB6" s="22">
        <f t="shared" si="6"/>
        <v>378.87</v>
      </c>
      <c r="BC6" s="22">
        <f t="shared" si="6"/>
        <v>362.35</v>
      </c>
      <c r="BD6" s="21" t="str">
        <f>IF(BD7="","",IF(BD7="-","【-】","【"&amp;SUBSTITUTE(TEXT(BD7,"#,##0.00"),"-","△")&amp;"】"))</f>
        <v>【239.69】</v>
      </c>
      <c r="BE6" s="22">
        <f>IF(BE7="",NA(),BE7)</f>
        <v>846.93</v>
      </c>
      <c r="BF6" s="22">
        <f t="shared" ref="BF6:BN6" si="7">IF(BF7="",NA(),BF7)</f>
        <v>785.52</v>
      </c>
      <c r="BG6" s="22">
        <f t="shared" si="7"/>
        <v>707.01</v>
      </c>
      <c r="BH6" s="22">
        <f t="shared" si="7"/>
        <v>652.4</v>
      </c>
      <c r="BI6" s="22">
        <f t="shared" si="7"/>
        <v>549.88</v>
      </c>
      <c r="BJ6" s="22">
        <f t="shared" si="7"/>
        <v>465.85</v>
      </c>
      <c r="BK6" s="22">
        <f t="shared" si="7"/>
        <v>439.43</v>
      </c>
      <c r="BL6" s="22">
        <f t="shared" si="7"/>
        <v>438.41</v>
      </c>
      <c r="BM6" s="22">
        <f t="shared" si="7"/>
        <v>430.23</v>
      </c>
      <c r="BN6" s="22">
        <f t="shared" si="7"/>
        <v>429.24</v>
      </c>
      <c r="BO6" s="21" t="str">
        <f>IF(BO7="","",IF(BO7="-","【-】","【"&amp;SUBSTITUTE(TEXT(BO7,"#,##0.00"),"-","△")&amp;"】"))</f>
        <v>【264.86】</v>
      </c>
      <c r="BP6" s="22">
        <f>IF(BP7="",NA(),BP7)</f>
        <v>119.3</v>
      </c>
      <c r="BQ6" s="22">
        <f t="shared" ref="BQ6:BY6" si="8">IF(BQ7="",NA(),BQ7)</f>
        <v>130.63</v>
      </c>
      <c r="BR6" s="22">
        <f t="shared" si="8"/>
        <v>115.72</v>
      </c>
      <c r="BS6" s="22">
        <f t="shared" si="8"/>
        <v>120.43</v>
      </c>
      <c r="BT6" s="22">
        <f t="shared" si="8"/>
        <v>125.37</v>
      </c>
      <c r="BU6" s="22">
        <f t="shared" si="8"/>
        <v>92.39</v>
      </c>
      <c r="BV6" s="22">
        <f t="shared" si="8"/>
        <v>94.41</v>
      </c>
      <c r="BW6" s="22">
        <f t="shared" si="8"/>
        <v>90.96</v>
      </c>
      <c r="BX6" s="22">
        <f t="shared" si="8"/>
        <v>90.66</v>
      </c>
      <c r="BY6" s="22">
        <f t="shared" si="8"/>
        <v>90.78</v>
      </c>
      <c r="BZ6" s="21" t="str">
        <f>IF(BZ7="","",IF(BZ7="-","【-】","【"&amp;SUBSTITUTE(TEXT(BZ7,"#,##0.00"),"-","△")&amp;"】"))</f>
        <v>【97.59】</v>
      </c>
      <c r="CA6" s="22">
        <f>IF(CA7="",NA(),CA7)</f>
        <v>133.13999999999999</v>
      </c>
      <c r="CB6" s="22">
        <f t="shared" ref="CB6:CJ6" si="9">IF(CB7="",NA(),CB7)</f>
        <v>122.54</v>
      </c>
      <c r="CC6" s="22">
        <f t="shared" si="9"/>
        <v>137.69</v>
      </c>
      <c r="CD6" s="22">
        <f t="shared" si="9"/>
        <v>132.43</v>
      </c>
      <c r="CE6" s="22">
        <f t="shared" si="9"/>
        <v>146.54</v>
      </c>
      <c r="CF6" s="22">
        <f t="shared" si="9"/>
        <v>192.98</v>
      </c>
      <c r="CG6" s="22">
        <f t="shared" si="9"/>
        <v>192.13</v>
      </c>
      <c r="CH6" s="22">
        <f t="shared" si="9"/>
        <v>197.04</v>
      </c>
      <c r="CI6" s="22">
        <f t="shared" si="9"/>
        <v>199.33</v>
      </c>
      <c r="CJ6" s="22">
        <f t="shared" si="9"/>
        <v>202.75</v>
      </c>
      <c r="CK6" s="21" t="str">
        <f>IF(CK7="","",IF(CK7="-","【-】","【"&amp;SUBSTITUTE(TEXT(CK7,"#,##0.00"),"-","△")&amp;"】"))</f>
        <v>【181.66】</v>
      </c>
      <c r="CL6" s="22">
        <f>IF(CL7="",NA(),CL7)</f>
        <v>84.47</v>
      </c>
      <c r="CM6" s="22">
        <f t="shared" ref="CM6:CU6" si="10">IF(CM7="",NA(),CM7)</f>
        <v>82.86</v>
      </c>
      <c r="CN6" s="22">
        <f t="shared" si="10"/>
        <v>84.66</v>
      </c>
      <c r="CO6" s="22">
        <f t="shared" si="10"/>
        <v>83.86</v>
      </c>
      <c r="CP6" s="22">
        <f t="shared" si="10"/>
        <v>82.59</v>
      </c>
      <c r="CQ6" s="22">
        <f t="shared" si="10"/>
        <v>54.43</v>
      </c>
      <c r="CR6" s="22">
        <f t="shared" si="10"/>
        <v>53.87</v>
      </c>
      <c r="CS6" s="22">
        <f t="shared" si="10"/>
        <v>54.49</v>
      </c>
      <c r="CT6" s="22">
        <f t="shared" si="10"/>
        <v>54.8</v>
      </c>
      <c r="CU6" s="22">
        <f t="shared" si="10"/>
        <v>55.47</v>
      </c>
      <c r="CV6" s="21" t="str">
        <f>IF(CV7="","",IF(CV7="-","【-】","【"&amp;SUBSTITUTE(TEXT(CV7,"#,##0.00"),"-","△")&amp;"】"))</f>
        <v>【60.21】</v>
      </c>
      <c r="CW6" s="22">
        <f>IF(CW7="",NA(),CW7)</f>
        <v>62.27</v>
      </c>
      <c r="CX6" s="22">
        <f t="shared" ref="CX6:DF6" si="11">IF(CX7="",NA(),CX7)</f>
        <v>62.28</v>
      </c>
      <c r="CY6" s="22">
        <f t="shared" si="11"/>
        <v>62.27</v>
      </c>
      <c r="CZ6" s="22">
        <f t="shared" si="11"/>
        <v>62.27</v>
      </c>
      <c r="DA6" s="22">
        <f t="shared" si="11"/>
        <v>62.27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6.45</v>
      </c>
      <c r="DI6" s="22">
        <f t="shared" ref="DI6:DQ6" si="12">IF(DI7="",NA(),DI7)</f>
        <v>12.08</v>
      </c>
      <c r="DJ6" s="21">
        <f t="shared" si="12"/>
        <v>0</v>
      </c>
      <c r="DK6" s="22">
        <f t="shared" si="12"/>
        <v>21.99</v>
      </c>
      <c r="DL6" s="22">
        <f t="shared" si="12"/>
        <v>26.17</v>
      </c>
      <c r="DM6" s="22">
        <f t="shared" si="12"/>
        <v>49.39</v>
      </c>
      <c r="DN6" s="22">
        <f t="shared" si="12"/>
        <v>50.75</v>
      </c>
      <c r="DO6" s="22">
        <f t="shared" si="12"/>
        <v>51.72</v>
      </c>
      <c r="DP6" s="22">
        <f t="shared" si="12"/>
        <v>52.27</v>
      </c>
      <c r="DQ6" s="22">
        <f t="shared" si="12"/>
        <v>52.87</v>
      </c>
      <c r="DR6" s="21" t="str">
        <f>IF(DR7="","",IF(DR7="-","【-】","【"&amp;SUBSTITUTE(TEXT(DR7,"#,##0.00"),"-","△")&amp;"】"))</f>
        <v>【52.41】</v>
      </c>
      <c r="DS6" s="22">
        <f>IF(DS7="",NA(),DS7)</f>
        <v>21.4</v>
      </c>
      <c r="DT6" s="22">
        <f t="shared" ref="DT6:EB6" si="13">IF(DT7="",NA(),DT7)</f>
        <v>21.4</v>
      </c>
      <c r="DU6" s="22">
        <f t="shared" si="13"/>
        <v>18.350000000000001</v>
      </c>
      <c r="DV6" s="22">
        <f t="shared" si="13"/>
        <v>20.72</v>
      </c>
      <c r="DW6" s="22">
        <f t="shared" si="13"/>
        <v>21.68</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2">
        <f t="shared" si="14"/>
        <v>0.16</v>
      </c>
      <c r="EG6" s="22">
        <f t="shared" si="14"/>
        <v>0.06</v>
      </c>
      <c r="EH6" s="22">
        <f t="shared" si="14"/>
        <v>0.55000000000000004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465054</v>
      </c>
      <c r="D7" s="24">
        <v>46</v>
      </c>
      <c r="E7" s="24">
        <v>1</v>
      </c>
      <c r="F7" s="24">
        <v>0</v>
      </c>
      <c r="G7" s="24">
        <v>1</v>
      </c>
      <c r="H7" s="24" t="s">
        <v>92</v>
      </c>
      <c r="I7" s="24" t="s">
        <v>93</v>
      </c>
      <c r="J7" s="24" t="s">
        <v>94</v>
      </c>
      <c r="K7" s="24" t="s">
        <v>95</v>
      </c>
      <c r="L7" s="24" t="s">
        <v>96</v>
      </c>
      <c r="M7" s="24" t="s">
        <v>97</v>
      </c>
      <c r="N7" s="25" t="s">
        <v>98</v>
      </c>
      <c r="O7" s="25">
        <v>63.87</v>
      </c>
      <c r="P7" s="25">
        <v>98.46</v>
      </c>
      <c r="Q7" s="25">
        <v>3905</v>
      </c>
      <c r="R7" s="25">
        <v>11326</v>
      </c>
      <c r="S7" s="25">
        <v>540.45000000000005</v>
      </c>
      <c r="T7" s="25">
        <v>20.96</v>
      </c>
      <c r="U7" s="25">
        <v>10948</v>
      </c>
      <c r="V7" s="25">
        <v>44.05</v>
      </c>
      <c r="W7" s="25">
        <v>248.54</v>
      </c>
      <c r="X7" s="25">
        <v>109.79</v>
      </c>
      <c r="Y7" s="25">
        <v>117.44</v>
      </c>
      <c r="Z7" s="25">
        <v>112.42</v>
      </c>
      <c r="AA7" s="25">
        <v>112.5</v>
      </c>
      <c r="AB7" s="25">
        <v>115.08</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54.8</v>
      </c>
      <c r="AU7" s="25">
        <v>60.25</v>
      </c>
      <c r="AV7" s="25">
        <v>37.270000000000003</v>
      </c>
      <c r="AW7" s="25">
        <v>40.72</v>
      </c>
      <c r="AX7" s="25">
        <v>60.5</v>
      </c>
      <c r="AY7" s="25">
        <v>371.81</v>
      </c>
      <c r="AZ7" s="25">
        <v>384.23</v>
      </c>
      <c r="BA7" s="25">
        <v>364.3</v>
      </c>
      <c r="BB7" s="25">
        <v>378.87</v>
      </c>
      <c r="BC7" s="25">
        <v>362.35</v>
      </c>
      <c r="BD7" s="25">
        <v>239.69</v>
      </c>
      <c r="BE7" s="25">
        <v>846.93</v>
      </c>
      <c r="BF7" s="25">
        <v>785.52</v>
      </c>
      <c r="BG7" s="25">
        <v>707.01</v>
      </c>
      <c r="BH7" s="25">
        <v>652.4</v>
      </c>
      <c r="BI7" s="25">
        <v>549.88</v>
      </c>
      <c r="BJ7" s="25">
        <v>465.85</v>
      </c>
      <c r="BK7" s="25">
        <v>439.43</v>
      </c>
      <c r="BL7" s="25">
        <v>438.41</v>
      </c>
      <c r="BM7" s="25">
        <v>430.23</v>
      </c>
      <c r="BN7" s="25">
        <v>429.24</v>
      </c>
      <c r="BO7" s="25">
        <v>264.86</v>
      </c>
      <c r="BP7" s="25">
        <v>119.3</v>
      </c>
      <c r="BQ7" s="25">
        <v>130.63</v>
      </c>
      <c r="BR7" s="25">
        <v>115.72</v>
      </c>
      <c r="BS7" s="25">
        <v>120.43</v>
      </c>
      <c r="BT7" s="25">
        <v>125.37</v>
      </c>
      <c r="BU7" s="25">
        <v>92.39</v>
      </c>
      <c r="BV7" s="25">
        <v>94.41</v>
      </c>
      <c r="BW7" s="25">
        <v>90.96</v>
      </c>
      <c r="BX7" s="25">
        <v>90.66</v>
      </c>
      <c r="BY7" s="25">
        <v>90.78</v>
      </c>
      <c r="BZ7" s="25">
        <v>97.59</v>
      </c>
      <c r="CA7" s="25">
        <v>133.13999999999999</v>
      </c>
      <c r="CB7" s="25">
        <v>122.54</v>
      </c>
      <c r="CC7" s="25">
        <v>137.69</v>
      </c>
      <c r="CD7" s="25">
        <v>132.43</v>
      </c>
      <c r="CE7" s="25">
        <v>146.54</v>
      </c>
      <c r="CF7" s="25">
        <v>192.98</v>
      </c>
      <c r="CG7" s="25">
        <v>192.13</v>
      </c>
      <c r="CH7" s="25">
        <v>197.04</v>
      </c>
      <c r="CI7" s="25">
        <v>199.33</v>
      </c>
      <c r="CJ7" s="25">
        <v>202.75</v>
      </c>
      <c r="CK7" s="25">
        <v>181.66</v>
      </c>
      <c r="CL7" s="25">
        <v>84.47</v>
      </c>
      <c r="CM7" s="25">
        <v>82.86</v>
      </c>
      <c r="CN7" s="25">
        <v>84.66</v>
      </c>
      <c r="CO7" s="25">
        <v>83.86</v>
      </c>
      <c r="CP7" s="25">
        <v>82.59</v>
      </c>
      <c r="CQ7" s="25">
        <v>54.43</v>
      </c>
      <c r="CR7" s="25">
        <v>53.87</v>
      </c>
      <c r="CS7" s="25">
        <v>54.49</v>
      </c>
      <c r="CT7" s="25">
        <v>54.8</v>
      </c>
      <c r="CU7" s="25">
        <v>55.47</v>
      </c>
      <c r="CV7" s="25">
        <v>60.21</v>
      </c>
      <c r="CW7" s="25">
        <v>62.27</v>
      </c>
      <c r="CX7" s="25">
        <v>62.28</v>
      </c>
      <c r="CY7" s="25">
        <v>62.27</v>
      </c>
      <c r="CZ7" s="25">
        <v>62.27</v>
      </c>
      <c r="DA7" s="25">
        <v>62.27</v>
      </c>
      <c r="DB7" s="25">
        <v>79.44</v>
      </c>
      <c r="DC7" s="25">
        <v>79.489999999999995</v>
      </c>
      <c r="DD7" s="25">
        <v>78.8</v>
      </c>
      <c r="DE7" s="25">
        <v>77.98</v>
      </c>
      <c r="DF7" s="25">
        <v>76.97</v>
      </c>
      <c r="DG7" s="25">
        <v>89.21</v>
      </c>
      <c r="DH7" s="25">
        <v>6.45</v>
      </c>
      <c r="DI7" s="25">
        <v>12.08</v>
      </c>
      <c r="DJ7" s="25">
        <v>0</v>
      </c>
      <c r="DK7" s="25">
        <v>21.99</v>
      </c>
      <c r="DL7" s="25">
        <v>26.17</v>
      </c>
      <c r="DM7" s="25">
        <v>49.39</v>
      </c>
      <c r="DN7" s="25">
        <v>50.75</v>
      </c>
      <c r="DO7" s="25">
        <v>51.72</v>
      </c>
      <c r="DP7" s="25">
        <v>52.27</v>
      </c>
      <c r="DQ7" s="25">
        <v>52.87</v>
      </c>
      <c r="DR7" s="25">
        <v>52.41</v>
      </c>
      <c r="DS7" s="25">
        <v>21.4</v>
      </c>
      <c r="DT7" s="25">
        <v>21.4</v>
      </c>
      <c r="DU7" s="25">
        <v>18.350000000000001</v>
      </c>
      <c r="DV7" s="25">
        <v>20.72</v>
      </c>
      <c r="DW7" s="25">
        <v>21.68</v>
      </c>
      <c r="DX7" s="25">
        <v>18.57</v>
      </c>
      <c r="DY7" s="25">
        <v>21.14</v>
      </c>
      <c r="DZ7" s="25">
        <v>22.12</v>
      </c>
      <c r="EA7" s="25">
        <v>25.67</v>
      </c>
      <c r="EB7" s="25">
        <v>26.86</v>
      </c>
      <c r="EC7" s="25">
        <v>26.78</v>
      </c>
      <c r="ED7" s="25">
        <v>0</v>
      </c>
      <c r="EE7" s="25">
        <v>0</v>
      </c>
      <c r="EF7" s="25">
        <v>0.16</v>
      </c>
      <c r="EG7" s="25">
        <v>0.06</v>
      </c>
      <c r="EH7" s="25">
        <v>0.55000000000000004</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2026-02-25T09:23:59Z</cp:lastPrinted>
  <dcterms:created xsi:type="dcterms:W3CDTF">2025-12-12T09:25:22Z</dcterms:created>
  <dcterms:modified xsi:type="dcterms:W3CDTF">2026-03-03T00:59:14Z</dcterms:modified>
  <cp:category/>
</cp:coreProperties>
</file>