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31 南種子町（済）\"/>
    </mc:Choice>
  </mc:AlternateContent>
  <xr:revisionPtr revIDLastSave="0" documentId="13_ncr:1_{018C99D1-3FAD-4E3A-8715-55068AB36946}" xr6:coauthVersionLast="47" xr6:coauthVersionMax="47" xr10:uidLastSave="{00000000-0000-0000-0000-000000000000}"/>
  <workbookProtection workbookAlgorithmName="SHA-512" workbookHashValue="7UlX68IBJwC/d7exo8S73u0UslDpOCn6UtwePq7KLvEyY+K+z1kVpL+bGMVBnMqBRqpB++hJSEKJm8oxxus5aQ==" workbookSaltValue="ubXa0ThZQBkQogXoQdqQV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<sst xmlns="http://schemas.openxmlformats.org/spreadsheetml/2006/main" count="228" uniqueCount="112">
  <si>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</si>
  <si>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</si>
  <si>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</si>
  <si>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</si>
  <si>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</si>
  <si>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</si>
  <si>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</si>
  <si>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</si>
  <si>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</si>
  <si>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</si>
  <si>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</si>
  <si>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</si>
  <si>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</si>
  <si>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</si>
  <si>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</si>
  <si>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</si>
  <si>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</si>
  <si>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</si>
  <si>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</si>
  <si>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</si>
  <si>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</si>
  <si>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</si>
  <si>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</si>
  <si>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</si>
  <si>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</si>
  <si>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</si>
  <si>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</si>
  <si>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</si>
  <si>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</si>
  <si>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</si>
  <si>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</si>
  <si>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</si>
  <si>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</si>
  <si>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</si>
  <si>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</si>
  <si>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</si>
  <si>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</si>
  <si>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</si>
  <si>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</si>
  <si>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</si>
  <si>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</si>
  <si>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</si>
  <si>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</si>
  <si>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</si>
  <si>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</si>
  <si>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</si>
  <si>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</si>
  <si>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</si>
  <si>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</si>
  <si>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</si>
  <si>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</si>
  <si>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</si>
  <si>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</si>
  <si>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</si>
  <si>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</si>
  <si>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</si>
  <si>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</si>
  <si>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</si>
  <si>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</si>
  <si>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</si>
  <si>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</si>
  <si>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</si>
  <si>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</si>
  <si>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</si>
  <si>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</si>
  <si>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</si>
  <si>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</si>
  <si>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</si>
  <si>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</si>
  <si>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</si>
  <si>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</si>
  <si>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</si>
  <si>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</si>
  <si>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</si>
  <si>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</si>
  <si>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</si>
  <si>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</si>
  <si>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</si>
  <si>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</si>
  <si>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</si>
  <si>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</si>
  <si>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</si>
  <si>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</si>
  <si>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</si>
  <si>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</si>
  <si>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</si>
  <si>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</si>
  <si>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</si>
  <si>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</si>
  <si>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</si>
  <si>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</si>
  <si>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</si>
  <si>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</si>
  <si>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南種子町</t>
  </si>
  <si>
    <t>法適用</t>
  </si>
  <si>
    <t>水道事業</t>
  </si>
  <si>
    <t>末端給水事業</t>
  </si>
  <si>
    <t>A9</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</si>
  <si>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</si>
  <si>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</si>
  <si>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</si>
  <si>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</si>
  <si>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</si>
  <si>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</si>
  <si>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</si>
  <si>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</si>
  <si>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</si>
  <si>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</si>
  <si>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</si>
  <si>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令和3年10月に料金改定を行ってから，令和3年度・令和5年度と料金改定の成果が反映され100％を上回った結果となった。R6年度は一般会計繰入金も減額となり，黒字であることを示す100％以上を下回った。費用削減と料金改定による増収で料金回収率が前年度を上回るよう改善し，更新投資等に充てる財源確保を図る必要がある。
②累積欠損金比率は0％となったが，給水人口減少など将来予測を行い，給水収益の確保と料金回収率の改善に努める。
③④R6年度は，現金預金の資産は減少となった。流動比率が100％を下回る結果となった。人口減少も見込まれ，有収水量も減少傾向である。適時料金見直しを行い比率改善を図る。また，流動負債のおよそ８割は企業債未償還金であり，施設更新の主な財源である企業債残高は今後横ばいが予測されることから，適期の料金改定により将来の企業債償還財源を確保し，企業債残高対給水収益比率の改善を図りたい。
⑤⑥料金水準等を評価する料金回収率は前年度比4.29ポイント減の72.89％となった。R2年度から依然として給水原価が類似団体平均を上回っており，管路更新などの効率的な投資による維持管理費の削減で，給水原価の抑制が必要である。
➆年々増加傾向だった施設利用率も前年度比4.25ポイント減の78.66％となった。依然として類似団体・全国平均よりも高い水準を示しており，最大稼働率，負荷率を勘案しても効率的な施設利用ができていると考える。
⑧管路の老朽化による漏水が原因で，全国平均・類似団体よりも低い水準にあるが，管路修繕により改善されつつある。今後も漏水調査による管路修繕や老朽管更新を行い，収益に反映させるよう努める。</t>
    <rPh sb="14" eb="15">
      <t>オコナ</t>
    </rPh>
    <rPh sb="62" eb="64">
      <t>ネンド</t>
    </rPh>
    <rPh sb="73" eb="75">
      <t>ゲンガク</t>
    </rPh>
    <rPh sb="79" eb="81">
      <t>クロジ</t>
    </rPh>
    <rPh sb="87" eb="88">
      <t>シメ</t>
    </rPh>
    <rPh sb="93" eb="95">
      <t>イジョウ</t>
    </rPh>
    <rPh sb="96" eb="98">
      <t>シタマワ</t>
    </rPh>
    <rPh sb="126" eb="128">
      <t>ウワマワ</t>
    </rPh>
    <rPh sb="217" eb="219">
      <t>ネンド</t>
    </rPh>
    <rPh sb="229" eb="231">
      <t>ゲンショウ</t>
    </rPh>
    <rPh sb="246" eb="248">
      <t>シタマワ</t>
    </rPh>
    <rPh sb="249" eb="251">
      <t>ケッカ</t>
    </rPh>
    <rPh sb="261" eb="263">
      <t>ミコ</t>
    </rPh>
    <rPh sb="448" eb="450">
      <t>ネンド</t>
    </rPh>
    <rPh sb="452" eb="454">
      <t>イゼン</t>
    </rPh>
    <rPh sb="527" eb="532">
      <t>シセツリヨウリツ</t>
    </rPh>
    <rPh sb="533" eb="537">
      <t>ゼンネンドヒ</t>
    </rPh>
    <rPh sb="545" eb="546">
      <t>ゲン</t>
    </rPh>
    <rPh sb="558" eb="560">
      <t>イゼン</t>
    </rPh>
    <phoneticPr fontId="4"/>
  </si>
  <si>
    <t>①施設の統廃合により老朽化の改善が図られ，数値的には低いものとなっている。今後は老朽管等の更新を行う必要があるため，施設の経年比較を行い，経営に見合った投資・更新計画を立てる必要がある。
②これまで行ってきた統廃合や更新等により耐用年数を超えているものは少ないが，それに近い経過年数のものや耐震基準に満たないものも多く，今後更に増加すると考える。現状を分析し，事業費が偏らないよう平準化を図り，計画的に管路更新に取り組む必要がある。
③管路更新については，交付金事業を活用し，管路更新に務めてきたが，R6年度は繰越事業となり管路更新率が0.00％となった。今後も，交付金事業の活用により財源を確保し，管路更新に努めていく。</t>
    <rPh sb="238" eb="242">
      <t>カンロコウシン</t>
    </rPh>
    <rPh sb="243" eb="244">
      <t>ツト</t>
    </rPh>
    <rPh sb="252" eb="254">
      <t>ネンド</t>
    </rPh>
    <rPh sb="255" eb="259">
      <t>クリコシジギョウ</t>
    </rPh>
    <rPh sb="262" eb="267">
      <t>カンロコウシンリツ</t>
    </rPh>
    <phoneticPr fontId="4"/>
  </si>
  <si>
    <t>　令和元年度から公営企業として経営を行っていますが，減価償却費や起債の償還費，起債利息額は減少せず，人口減少に伴う給水収益の減少も重なり，令和3年10月に料金改定を行い，令和4年度決算及び令和5年度決算において累積欠損金が解消された。しかし，依然として給水収益以外の収入に依存している割合が大きい。流動比率も100％を下回り、1年に支払わなければならない負債を賄えられてない結果となった。経営戦略の改定と更なる料金適正化の検討を行う必要がある。また、施設等の計画的な更新を行うことにより経営の効率化を図り、持続可能な水道事業の運営に努めたい。</t>
    <rPh sb="149" eb="153">
      <t>リュウドウヒリツ</t>
    </rPh>
    <rPh sb="159" eb="161">
      <t>シタマワ</t>
    </rPh>
    <rPh sb="164" eb="165">
      <t>ネン</t>
    </rPh>
    <rPh sb="166" eb="168">
      <t>シハラ</t>
    </rPh>
    <rPh sb="177" eb="179">
      <t>フサイ</t>
    </rPh>
    <rPh sb="180" eb="181">
      <t>マカナ</t>
    </rPh>
    <rPh sb="187" eb="189">
      <t>ケッカ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</si>
</sst>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0.21</c:v>
                </c:pt>
                <c:pt idx="1">
                  <c:v>0.17</c:v>
                </c:pt>
                <c:pt idx="2">
                  <c:v>7.0000000000000007E-2</c:v>
                </c:pt>
                <c:pt idx="3">
                  <c:v>0.28999999999999998</c:v>
                </c:pt>
                <c:pt idx="4" formatCode="#,##0.00;&quot;△&quot;#,##0.00">
                  <c:v>0</c:v>
                </c:pt>
              </c:numCache>
            </c:numRef>
          </c:val>
          <c:extLst>
            <c:ext xmlns:c16="http://schemas.microsoft.com/office/drawing/2014/chart" uri="{C3380CC4-5D6E-409C-BE32-E72D297353CC}">
              <c16:uniqueId val="{00000000-3FAC-4896-8B90-24DA3AF7347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0.41</c:v>
                </c:pt>
              </c:numCache>
            </c:numRef>
          </c:val>
          <c:smooth val="0"/>
          <c:extLst>
            <c:ext xmlns:c16="http://schemas.microsoft.com/office/drawing/2014/chart" uri="{C3380CC4-5D6E-409C-BE32-E72D297353CC}">
              <c16:uniqueId val="{00000001-3FAC-4896-8B90-24DA3AF7347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63.42</c:v>
                </c:pt>
                <c:pt idx="1">
                  <c:v>73.900000000000006</c:v>
                </c:pt>
                <c:pt idx="2">
                  <c:v>78.33</c:v>
                </c:pt>
                <c:pt idx="3">
                  <c:v>82.91</c:v>
                </c:pt>
                <c:pt idx="4">
                  <c:v>78.66</c:v>
                </c:pt>
              </c:numCache>
            </c:numRef>
          </c:val>
          <c:extLst>
            <c:ext xmlns:c16="http://schemas.microsoft.com/office/drawing/2014/chart" uri="{C3380CC4-5D6E-409C-BE32-E72D297353CC}">
              <c16:uniqueId val="{00000000-6D4E-44C7-A21C-CF391AB04D5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43.22</c:v>
                </c:pt>
              </c:numCache>
            </c:numRef>
          </c:val>
          <c:smooth val="0"/>
          <c:extLst>
            <c:ext xmlns:c16="http://schemas.microsoft.com/office/drawing/2014/chart" uri="{C3380CC4-5D6E-409C-BE32-E72D297353CC}">
              <c16:uniqueId val="{00000001-6D4E-44C7-A21C-CF391AB04D5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74.099999999999994</c:v>
                </c:pt>
                <c:pt idx="1">
                  <c:v>61.25</c:v>
                </c:pt>
                <c:pt idx="2">
                  <c:v>67.41</c:v>
                </c:pt>
                <c:pt idx="3">
                  <c:v>58.5</c:v>
                </c:pt>
                <c:pt idx="4">
                  <c:v>61.08</c:v>
                </c:pt>
              </c:numCache>
            </c:numRef>
          </c:val>
          <c:extLst>
            <c:ext xmlns:c16="http://schemas.microsoft.com/office/drawing/2014/chart" uri="{C3380CC4-5D6E-409C-BE32-E72D297353CC}">
              <c16:uniqueId val="{00000000-BEBB-4E7C-945F-43955EA8A15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70.16</c:v>
                </c:pt>
              </c:numCache>
            </c:numRef>
          </c:val>
          <c:smooth val="0"/>
          <c:extLst>
            <c:ext xmlns:c16="http://schemas.microsoft.com/office/drawing/2014/chart" uri="{C3380CC4-5D6E-409C-BE32-E72D297353CC}">
              <c16:uniqueId val="{00000001-BEBB-4E7C-945F-43955EA8A15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97.92</c:v>
                </c:pt>
                <c:pt idx="1">
                  <c:v>110.23</c:v>
                </c:pt>
                <c:pt idx="2">
                  <c:v>112.78</c:v>
                </c:pt>
                <c:pt idx="3">
                  <c:v>112.38</c:v>
                </c:pt>
                <c:pt idx="4">
                  <c:v>99.09</c:v>
                </c:pt>
              </c:numCache>
            </c:numRef>
          </c:val>
          <c:extLst>
            <c:ext xmlns:c16="http://schemas.microsoft.com/office/drawing/2014/chart" uri="{C3380CC4-5D6E-409C-BE32-E72D297353CC}">
              <c16:uniqueId val="{00000000-DB4B-4594-AB3D-10C92ACF46D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105.82</c:v>
                </c:pt>
              </c:numCache>
            </c:numRef>
          </c:val>
          <c:smooth val="0"/>
          <c:extLst>
            <c:ext xmlns:c16="http://schemas.microsoft.com/office/drawing/2014/chart" uri="{C3380CC4-5D6E-409C-BE32-E72D297353CC}">
              <c16:uniqueId val="{00000001-DB4B-4594-AB3D-10C92ACF46D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11.7</c:v>
                </c:pt>
                <c:pt idx="1">
                  <c:v>15.7</c:v>
                </c:pt>
                <c:pt idx="2">
                  <c:v>19.760000000000002</c:v>
                </c:pt>
                <c:pt idx="3">
                  <c:v>21.19</c:v>
                </c:pt>
                <c:pt idx="4">
                  <c:v>24.81</c:v>
                </c:pt>
              </c:numCache>
            </c:numRef>
          </c:val>
          <c:extLst>
            <c:ext xmlns:c16="http://schemas.microsoft.com/office/drawing/2014/chart" uri="{C3380CC4-5D6E-409C-BE32-E72D297353CC}">
              <c16:uniqueId val="{00000000-326D-4993-A173-EAF2C76B40A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51.79</c:v>
                </c:pt>
              </c:numCache>
            </c:numRef>
          </c:val>
          <c:smooth val="0"/>
          <c:extLst>
            <c:ext xmlns:c16="http://schemas.microsoft.com/office/drawing/2014/chart" uri="{C3380CC4-5D6E-409C-BE32-E72D297353CC}">
              <c16:uniqueId val="{00000001-326D-4993-A173-EAF2C76B40A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24.12</c:v>
                </c:pt>
                <c:pt idx="1">
                  <c:v>8.58</c:v>
                </c:pt>
                <c:pt idx="2">
                  <c:v>14.96</c:v>
                </c:pt>
                <c:pt idx="3">
                  <c:v>14.93</c:v>
                </c:pt>
                <c:pt idx="4">
                  <c:v>15.22</c:v>
                </c:pt>
              </c:numCache>
            </c:numRef>
          </c:val>
          <c:extLst>
            <c:ext xmlns:c16="http://schemas.microsoft.com/office/drawing/2014/chart" uri="{C3380CC4-5D6E-409C-BE32-E72D297353CC}">
              <c16:uniqueId val="{00000000-A012-42CD-9F83-09BA2B5A2B4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23.12</c:v>
                </c:pt>
              </c:numCache>
            </c:numRef>
          </c:val>
          <c:smooth val="0"/>
          <c:extLst>
            <c:ext xmlns:c16="http://schemas.microsoft.com/office/drawing/2014/chart" uri="{C3380CC4-5D6E-409C-BE32-E72D297353CC}">
              <c16:uniqueId val="{00000001-A012-42CD-9F83-09BA2B5A2B4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26.49</c:v>
                </c:pt>
                <c:pt idx="1">
                  <c:v>4.3099999999999996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B67-4DDA-A21A-3A956DD69C2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19.850000000000001</c:v>
                </c:pt>
              </c:numCache>
            </c:numRef>
          </c:val>
          <c:smooth val="0"/>
          <c:extLst>
            <c:ext xmlns:c16="http://schemas.microsoft.com/office/drawing/2014/chart" uri="{C3380CC4-5D6E-409C-BE32-E72D297353CC}">
              <c16:uniqueId val="{00000001-CB67-4DDA-A21A-3A956DD69C2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49.03</c:v>
                </c:pt>
                <c:pt idx="1">
                  <c:v>70.91</c:v>
                </c:pt>
                <c:pt idx="2">
                  <c:v>91.5</c:v>
                </c:pt>
                <c:pt idx="3">
                  <c:v>109.94</c:v>
                </c:pt>
                <c:pt idx="4">
                  <c:v>96.11</c:v>
                </c:pt>
              </c:numCache>
            </c:numRef>
          </c:val>
          <c:extLst>
            <c:ext xmlns:c16="http://schemas.microsoft.com/office/drawing/2014/chart" uri="{C3380CC4-5D6E-409C-BE32-E72D297353CC}">
              <c16:uniqueId val="{00000000-F652-40A6-B212-626FCCB5171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294.89</c:v>
                </c:pt>
              </c:numCache>
            </c:numRef>
          </c:val>
          <c:smooth val="0"/>
          <c:extLst>
            <c:ext xmlns:c16="http://schemas.microsoft.com/office/drawing/2014/chart" uri="{C3380CC4-5D6E-409C-BE32-E72D297353CC}">
              <c16:uniqueId val="{00000001-F652-40A6-B212-626FCCB5171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908.02</c:v>
                </c:pt>
                <c:pt idx="1">
                  <c:v>819.08</c:v>
                </c:pt>
                <c:pt idx="2">
                  <c:v>738.43</c:v>
                </c:pt>
                <c:pt idx="3">
                  <c:v>729.87</c:v>
                </c:pt>
                <c:pt idx="4">
                  <c:v>707.08</c:v>
                </c:pt>
              </c:numCache>
            </c:numRef>
          </c:val>
          <c:extLst>
            <c:ext xmlns:c16="http://schemas.microsoft.com/office/drawing/2014/chart" uri="{C3380CC4-5D6E-409C-BE32-E72D297353CC}">
              <c16:uniqueId val="{00000000-198D-4C9C-A2D3-A9B4BF202FB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602.79</c:v>
                </c:pt>
              </c:numCache>
            </c:numRef>
          </c:val>
          <c:smooth val="0"/>
          <c:extLst>
            <c:ext xmlns:c16="http://schemas.microsoft.com/office/drawing/2014/chart" uri="{C3380CC4-5D6E-409C-BE32-E72D297353CC}">
              <c16:uniqueId val="{00000001-198D-4C9C-A2D3-A9B4BF202FB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55.01</c:v>
                </c:pt>
                <c:pt idx="1">
                  <c:v>67.459999999999994</c:v>
                </c:pt>
                <c:pt idx="2">
                  <c:v>79.760000000000005</c:v>
                </c:pt>
                <c:pt idx="3">
                  <c:v>77.180000000000007</c:v>
                </c:pt>
                <c:pt idx="4">
                  <c:v>72.89</c:v>
                </c:pt>
              </c:numCache>
            </c:numRef>
          </c:val>
          <c:extLst>
            <c:ext xmlns:c16="http://schemas.microsoft.com/office/drawing/2014/chart" uri="{C3380CC4-5D6E-409C-BE32-E72D297353CC}">
              <c16:uniqueId val="{00000000-4DC7-4D43-81B9-5BDA5327BAA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77.459999999999994</c:v>
                </c:pt>
              </c:numCache>
            </c:numRef>
          </c:val>
          <c:smooth val="0"/>
          <c:extLst>
            <c:ext xmlns:c16="http://schemas.microsoft.com/office/drawing/2014/chart" uri="{C3380CC4-5D6E-409C-BE32-E72D297353CC}">
              <c16:uniqueId val="{00000001-4DC7-4D43-81B9-5BDA5327BAA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317.2</c:v>
                </c:pt>
                <c:pt idx="1">
                  <c:v>297.98</c:v>
                </c:pt>
                <c:pt idx="2">
                  <c:v>275.23</c:v>
                </c:pt>
                <c:pt idx="3">
                  <c:v>285.93</c:v>
                </c:pt>
                <c:pt idx="4">
                  <c:v>301.26</c:v>
                </c:pt>
              </c:numCache>
            </c:numRef>
          </c:val>
          <c:extLst>
            <c:ext xmlns:c16="http://schemas.microsoft.com/office/drawing/2014/chart" uri="{C3380CC4-5D6E-409C-BE32-E72D297353CC}">
              <c16:uniqueId val="{00000000-DBF2-487C-8E02-1CAD585C16E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290.02999999999997</c:v>
                </c:pt>
              </c:numCache>
            </c:numRef>
          </c:val>
          <c:smooth val="0"/>
          <c:extLst>
            <c:ext xmlns:c16="http://schemas.microsoft.com/office/drawing/2014/chart" uri="{C3380CC4-5D6E-409C-BE32-E72D297353CC}">
              <c16:uniqueId val="{00000001-DBF2-487C-8E02-1CAD585C16E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7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鹿児島県　南種子町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A9</v>
      </c>
      <c r="X8" s="74"/>
      <c r="Y8" s="74"/>
      <c r="Z8" s="74"/>
      <c r="AA8" s="74"/>
      <c r="AB8" s="74"/>
      <c r="AC8" s="74"/>
      <c r="AD8" s="74" t="str">
        <f>データ!$M$6</f>
        <v>自治体職員</v>
      </c>
      <c r="AE8" s="74"/>
      <c r="AF8" s="74"/>
      <c r="AG8" s="74"/>
      <c r="AH8" s="74"/>
      <c r="AI8" s="74"/>
      <c r="AJ8" s="74"/>
      <c r="AK8" s="2"/>
      <c r="AL8" s="65">
        <f>データ!$R$6</f>
        <v>5196</v>
      </c>
      <c r="AM8" s="65"/>
      <c r="AN8" s="65"/>
      <c r="AO8" s="65"/>
      <c r="AP8" s="65"/>
      <c r="AQ8" s="65"/>
      <c r="AR8" s="65"/>
      <c r="AS8" s="65"/>
      <c r="AT8" s="36">
        <f>データ!$S$6</f>
        <v>109.94</v>
      </c>
      <c r="AU8" s="37"/>
      <c r="AV8" s="37"/>
      <c r="AW8" s="37"/>
      <c r="AX8" s="37"/>
      <c r="AY8" s="37"/>
      <c r="AZ8" s="37"/>
      <c r="BA8" s="37"/>
      <c r="BB8" s="54">
        <f>データ!$T$6</f>
        <v>47.26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55.42</v>
      </c>
      <c r="J10" s="37"/>
      <c r="K10" s="37"/>
      <c r="L10" s="37"/>
      <c r="M10" s="37"/>
      <c r="N10" s="37"/>
      <c r="O10" s="64"/>
      <c r="P10" s="54">
        <f>データ!$P$6</f>
        <v>98.75</v>
      </c>
      <c r="Q10" s="54"/>
      <c r="R10" s="54"/>
      <c r="S10" s="54"/>
      <c r="T10" s="54"/>
      <c r="U10" s="54"/>
      <c r="V10" s="54"/>
      <c r="W10" s="65">
        <f>データ!$Q$6</f>
        <v>4224</v>
      </c>
      <c r="X10" s="65"/>
      <c r="Y10" s="65"/>
      <c r="Z10" s="65"/>
      <c r="AA10" s="65"/>
      <c r="AB10" s="65"/>
      <c r="AC10" s="65"/>
      <c r="AD10" s="2"/>
      <c r="AE10" s="2"/>
      <c r="AF10" s="2"/>
      <c r="AG10" s="2"/>
      <c r="AH10" s="2"/>
      <c r="AI10" s="2"/>
      <c r="AJ10" s="2"/>
      <c r="AK10" s="2"/>
      <c r="AL10" s="65">
        <f>データ!$U$6</f>
        <v>4977</v>
      </c>
      <c r="AM10" s="65"/>
      <c r="AN10" s="65"/>
      <c r="AO10" s="65"/>
      <c r="AP10" s="65"/>
      <c r="AQ10" s="65"/>
      <c r="AR10" s="65"/>
      <c r="AS10" s="65"/>
      <c r="AT10" s="36">
        <f>データ!$V$6</f>
        <v>44.33</v>
      </c>
      <c r="AU10" s="37"/>
      <c r="AV10" s="37"/>
      <c r="AW10" s="37"/>
      <c r="AX10" s="37"/>
      <c r="AY10" s="37"/>
      <c r="AZ10" s="37"/>
      <c r="BA10" s="37"/>
      <c r="BB10" s="54">
        <f>データ!$W$6</f>
        <v>112.27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RB+LpTsKRrmFnyet8w32Rc0f4+FqOL8c5gE8ph4qbqqtza+FGzPQn9awBYECe8reVyqT0puQwpJdKLL38MODg==" saltValue="HwO9q+NRjYDTwD0+q0jQC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465020</v>
      </c>
      <c r="D6" s="20">
        <f t="shared" si="3"/>
        <v>46</v>
      </c>
      <c r="E6" s="20">
        <f t="shared" si="3"/>
        <v>1</v>
      </c>
      <c r="F6" s="20">
        <f t="shared" si="3"/>
        <v>0</v>
      </c>
      <c r="G6" s="20">
        <f t="shared" si="3"/>
        <v>1</v>
      </c>
      <c r="H6" s="20" t="str">
        <f t="shared" si="3"/>
        <v>鹿児島県　南種子町</v>
      </c>
      <c r="I6" s="20" t="str">
        <f t="shared" si="3"/>
        <v>法適用</v>
      </c>
      <c r="J6" s="20" t="str">
        <f t="shared" si="3"/>
        <v>水道事業</v>
      </c>
      <c r="K6" s="20" t="str">
        <f t="shared" si="3"/>
        <v>末端給水事業</v>
      </c>
      <c r="L6" s="20" t="str">
        <f t="shared" si="3"/>
        <v>A9</v>
      </c>
      <c r="M6" s="20" t="str">
        <f t="shared" si="3"/>
        <v>自治体職員</v>
      </c>
      <c r="N6" s="21" t="str">
        <f t="shared" si="3"/>
        <v>-</v>
      </c>
      <c r="O6" s="21">
        <f t="shared" si="3"/>
        <v>55.42</v>
      </c>
      <c r="P6" s="21">
        <f t="shared" si="3"/>
        <v>98.75</v>
      </c>
      <c r="Q6" s="21">
        <f t="shared" si="3"/>
        <v>4224</v>
      </c>
      <c r="R6" s="21">
        <f t="shared" si="3"/>
        <v>5196</v>
      </c>
      <c r="S6" s="21">
        <f t="shared" si="3"/>
        <v>109.94</v>
      </c>
      <c r="T6" s="21">
        <f t="shared" si="3"/>
        <v>47.26</v>
      </c>
      <c r="U6" s="21">
        <f t="shared" si="3"/>
        <v>4977</v>
      </c>
      <c r="V6" s="21">
        <f t="shared" si="3"/>
        <v>44.33</v>
      </c>
      <c r="W6" s="21">
        <f t="shared" si="3"/>
        <v>112.27</v>
      </c>
      <c r="X6" s="22">
        <f>IF(X7="",NA(),X7)</f>
        <v>97.92</v>
      </c>
      <c r="Y6" s="22">
        <f t="shared" ref="Y6:AG6" si="4">IF(Y7="",NA(),Y7)</f>
        <v>110.23</v>
      </c>
      <c r="Z6" s="22">
        <f t="shared" si="4"/>
        <v>112.78</v>
      </c>
      <c r="AA6" s="22">
        <f t="shared" si="4"/>
        <v>112.38</v>
      </c>
      <c r="AB6" s="22">
        <f t="shared" si="4"/>
        <v>99.09</v>
      </c>
      <c r="AC6" s="22">
        <f t="shared" si="4"/>
        <v>105.34</v>
      </c>
      <c r="AD6" s="22">
        <f t="shared" si="4"/>
        <v>105.77</v>
      </c>
      <c r="AE6" s="22">
        <f t="shared" si="4"/>
        <v>104.82</v>
      </c>
      <c r="AF6" s="22">
        <f t="shared" si="4"/>
        <v>106.46</v>
      </c>
      <c r="AG6" s="22">
        <f t="shared" si="4"/>
        <v>105.82</v>
      </c>
      <c r="AH6" s="21" t="str">
        <f>IF(AH7="","",IF(AH7="-","【-】","【"&amp;SUBSTITUTE(TEXT(AH7,"#,##0.00"),"-","△")&amp;"】"))</f>
        <v>【107.26】</v>
      </c>
      <c r="AI6" s="22">
        <f>IF(AI7="",NA(),AI7)</f>
        <v>26.49</v>
      </c>
      <c r="AJ6" s="22">
        <f t="shared" ref="AJ6:AR6" si="5">IF(AJ7="",NA(),AJ7)</f>
        <v>4.3099999999999996</v>
      </c>
      <c r="AK6" s="21">
        <f t="shared" si="5"/>
        <v>0</v>
      </c>
      <c r="AL6" s="21">
        <f t="shared" si="5"/>
        <v>0</v>
      </c>
      <c r="AM6" s="21">
        <f t="shared" si="5"/>
        <v>0</v>
      </c>
      <c r="AN6" s="22">
        <f t="shared" si="5"/>
        <v>24.04</v>
      </c>
      <c r="AO6" s="22">
        <f t="shared" si="5"/>
        <v>28.03</v>
      </c>
      <c r="AP6" s="22">
        <f t="shared" si="5"/>
        <v>26.73</v>
      </c>
      <c r="AQ6" s="22">
        <f t="shared" si="5"/>
        <v>27.85</v>
      </c>
      <c r="AR6" s="22">
        <f t="shared" si="5"/>
        <v>19.850000000000001</v>
      </c>
      <c r="AS6" s="21" t="str">
        <f>IF(AS7="","",IF(AS7="-","【-】","【"&amp;SUBSTITUTE(TEXT(AS7,"#,##0.00"),"-","△")&amp;"】"))</f>
        <v>【1.61】</v>
      </c>
      <c r="AT6" s="22">
        <f>IF(AT7="",NA(),AT7)</f>
        <v>49.03</v>
      </c>
      <c r="AU6" s="22">
        <f t="shared" ref="AU6:BC6" si="6">IF(AU7="",NA(),AU7)</f>
        <v>70.91</v>
      </c>
      <c r="AV6" s="22">
        <f t="shared" si="6"/>
        <v>91.5</v>
      </c>
      <c r="AW6" s="22">
        <f t="shared" si="6"/>
        <v>109.94</v>
      </c>
      <c r="AX6" s="22">
        <f t="shared" si="6"/>
        <v>96.11</v>
      </c>
      <c r="AY6" s="22">
        <f t="shared" si="6"/>
        <v>305.08</v>
      </c>
      <c r="AZ6" s="22">
        <f t="shared" si="6"/>
        <v>305.33999999999997</v>
      </c>
      <c r="BA6" s="22">
        <f t="shared" si="6"/>
        <v>310.01</v>
      </c>
      <c r="BB6" s="22">
        <f t="shared" si="6"/>
        <v>311.12</v>
      </c>
      <c r="BC6" s="22">
        <f t="shared" si="6"/>
        <v>294.89</v>
      </c>
      <c r="BD6" s="21" t="str">
        <f>IF(BD7="","",IF(BD7="-","【-】","【"&amp;SUBSTITUTE(TEXT(BD7,"#,##0.00"),"-","△")&amp;"】"))</f>
        <v>【239.69】</v>
      </c>
      <c r="BE6" s="22">
        <f>IF(BE7="",NA(),BE7)</f>
        <v>908.02</v>
      </c>
      <c r="BF6" s="22">
        <f t="shared" ref="BF6:BN6" si="7">IF(BF7="",NA(),BF7)</f>
        <v>819.08</v>
      </c>
      <c r="BG6" s="22">
        <f t="shared" si="7"/>
        <v>738.43</v>
      </c>
      <c r="BH6" s="22">
        <f t="shared" si="7"/>
        <v>729.87</v>
      </c>
      <c r="BI6" s="22">
        <f t="shared" si="7"/>
        <v>707.08</v>
      </c>
      <c r="BJ6" s="22">
        <f t="shared" si="7"/>
        <v>585.59</v>
      </c>
      <c r="BK6" s="22">
        <f t="shared" si="7"/>
        <v>561.34</v>
      </c>
      <c r="BL6" s="22">
        <f t="shared" si="7"/>
        <v>538.33000000000004</v>
      </c>
      <c r="BM6" s="22">
        <f t="shared" si="7"/>
        <v>515.14</v>
      </c>
      <c r="BN6" s="22">
        <f t="shared" si="7"/>
        <v>602.79</v>
      </c>
      <c r="BO6" s="21" t="str">
        <f>IF(BO7="","",IF(BO7="-","【-】","【"&amp;SUBSTITUTE(TEXT(BO7,"#,##0.00"),"-","△")&amp;"】"))</f>
        <v>【264.86】</v>
      </c>
      <c r="BP6" s="22">
        <f>IF(BP7="",NA(),BP7)</f>
        <v>55.01</v>
      </c>
      <c r="BQ6" s="22">
        <f t="shared" ref="BQ6:BY6" si="8">IF(BQ7="",NA(),BQ7)</f>
        <v>67.459999999999994</v>
      </c>
      <c r="BR6" s="22">
        <f t="shared" si="8"/>
        <v>79.760000000000005</v>
      </c>
      <c r="BS6" s="22">
        <f t="shared" si="8"/>
        <v>77.180000000000007</v>
      </c>
      <c r="BT6" s="22">
        <f t="shared" si="8"/>
        <v>72.89</v>
      </c>
      <c r="BU6" s="22">
        <f t="shared" si="8"/>
        <v>82.78</v>
      </c>
      <c r="BV6" s="22">
        <f t="shared" si="8"/>
        <v>84.82</v>
      </c>
      <c r="BW6" s="22">
        <f t="shared" si="8"/>
        <v>82.29</v>
      </c>
      <c r="BX6" s="22">
        <f t="shared" si="8"/>
        <v>84.16</v>
      </c>
      <c r="BY6" s="22">
        <f t="shared" si="8"/>
        <v>77.459999999999994</v>
      </c>
      <c r="BZ6" s="21" t="str">
        <f>IF(BZ7="","",IF(BZ7="-","【-】","【"&amp;SUBSTITUTE(TEXT(BZ7,"#,##0.00"),"-","△")&amp;"】"))</f>
        <v>【97.59】</v>
      </c>
      <c r="CA6" s="22">
        <f>IF(CA7="",NA(),CA7)</f>
        <v>317.2</v>
      </c>
      <c r="CB6" s="22">
        <f t="shared" ref="CB6:CJ6" si="9">IF(CB7="",NA(),CB7)</f>
        <v>297.98</v>
      </c>
      <c r="CC6" s="22">
        <f t="shared" si="9"/>
        <v>275.23</v>
      </c>
      <c r="CD6" s="22">
        <f t="shared" si="9"/>
        <v>285.93</v>
      </c>
      <c r="CE6" s="22">
        <f t="shared" si="9"/>
        <v>301.26</v>
      </c>
      <c r="CF6" s="22">
        <f t="shared" si="9"/>
        <v>225.09</v>
      </c>
      <c r="CG6" s="22">
        <f t="shared" si="9"/>
        <v>224.82</v>
      </c>
      <c r="CH6" s="22">
        <f t="shared" si="9"/>
        <v>230.85</v>
      </c>
      <c r="CI6" s="22">
        <f t="shared" si="9"/>
        <v>230.21</v>
      </c>
      <c r="CJ6" s="22">
        <f t="shared" si="9"/>
        <v>290.02999999999997</v>
      </c>
      <c r="CK6" s="21" t="str">
        <f>IF(CK7="","",IF(CK7="-","【-】","【"&amp;SUBSTITUTE(TEXT(CK7,"#,##0.00"),"-","△")&amp;"】"))</f>
        <v>【181.66】</v>
      </c>
      <c r="CL6" s="22">
        <f>IF(CL7="",NA(),CL7)</f>
        <v>63.42</v>
      </c>
      <c r="CM6" s="22">
        <f t="shared" ref="CM6:CU6" si="10">IF(CM7="",NA(),CM7)</f>
        <v>73.900000000000006</v>
      </c>
      <c r="CN6" s="22">
        <f t="shared" si="10"/>
        <v>78.33</v>
      </c>
      <c r="CO6" s="22">
        <f t="shared" si="10"/>
        <v>82.91</v>
      </c>
      <c r="CP6" s="22">
        <f t="shared" si="10"/>
        <v>78.66</v>
      </c>
      <c r="CQ6" s="22">
        <f t="shared" si="10"/>
        <v>49.38</v>
      </c>
      <c r="CR6" s="22">
        <f t="shared" si="10"/>
        <v>50.09</v>
      </c>
      <c r="CS6" s="22">
        <f t="shared" si="10"/>
        <v>50.1</v>
      </c>
      <c r="CT6" s="22">
        <f t="shared" si="10"/>
        <v>49.76</v>
      </c>
      <c r="CU6" s="22">
        <f t="shared" si="10"/>
        <v>43.22</v>
      </c>
      <c r="CV6" s="21" t="str">
        <f>IF(CV7="","",IF(CV7="-","【-】","【"&amp;SUBSTITUTE(TEXT(CV7,"#,##0.00"),"-","△")&amp;"】"))</f>
        <v>【60.21】</v>
      </c>
      <c r="CW6" s="22">
        <f>IF(CW7="",NA(),CW7)</f>
        <v>74.099999999999994</v>
      </c>
      <c r="CX6" s="22">
        <f t="shared" ref="CX6:DF6" si="11">IF(CX7="",NA(),CX7)</f>
        <v>61.25</v>
      </c>
      <c r="CY6" s="22">
        <f t="shared" si="11"/>
        <v>67.41</v>
      </c>
      <c r="CZ6" s="22">
        <f t="shared" si="11"/>
        <v>58.5</v>
      </c>
      <c r="DA6" s="22">
        <f t="shared" si="11"/>
        <v>61.08</v>
      </c>
      <c r="DB6" s="22">
        <f t="shared" si="11"/>
        <v>78.010000000000005</v>
      </c>
      <c r="DC6" s="22">
        <f t="shared" si="11"/>
        <v>77.599999999999994</v>
      </c>
      <c r="DD6" s="22">
        <f t="shared" si="11"/>
        <v>77.3</v>
      </c>
      <c r="DE6" s="22">
        <f t="shared" si="11"/>
        <v>76.64</v>
      </c>
      <c r="DF6" s="22">
        <f t="shared" si="11"/>
        <v>70.16</v>
      </c>
      <c r="DG6" s="21" t="str">
        <f>IF(DG7="","",IF(DG7="-","【-】","【"&amp;SUBSTITUTE(TEXT(DG7,"#,##0.00"),"-","△")&amp;"】"))</f>
        <v>【89.21】</v>
      </c>
      <c r="DH6" s="22">
        <f>IF(DH7="",NA(),DH7)</f>
        <v>11.7</v>
      </c>
      <c r="DI6" s="22">
        <f t="shared" ref="DI6:DQ6" si="12">IF(DI7="",NA(),DI7)</f>
        <v>15.7</v>
      </c>
      <c r="DJ6" s="22">
        <f t="shared" si="12"/>
        <v>19.760000000000002</v>
      </c>
      <c r="DK6" s="22">
        <f t="shared" si="12"/>
        <v>21.19</v>
      </c>
      <c r="DL6" s="22">
        <f t="shared" si="12"/>
        <v>24.81</v>
      </c>
      <c r="DM6" s="22">
        <f t="shared" si="12"/>
        <v>47.5</v>
      </c>
      <c r="DN6" s="22">
        <f t="shared" si="12"/>
        <v>48.41</v>
      </c>
      <c r="DO6" s="22">
        <f t="shared" si="12"/>
        <v>50.02</v>
      </c>
      <c r="DP6" s="22">
        <f t="shared" si="12"/>
        <v>51.38</v>
      </c>
      <c r="DQ6" s="22">
        <f t="shared" si="12"/>
        <v>51.79</v>
      </c>
      <c r="DR6" s="21" t="str">
        <f>IF(DR7="","",IF(DR7="-","【-】","【"&amp;SUBSTITUTE(TEXT(DR7,"#,##0.00"),"-","△")&amp;"】"))</f>
        <v>【52.41】</v>
      </c>
      <c r="DS6" s="22">
        <f>IF(DS7="",NA(),DS7)</f>
        <v>24.12</v>
      </c>
      <c r="DT6" s="22">
        <f t="shared" ref="DT6:EB6" si="13">IF(DT7="",NA(),DT7)</f>
        <v>8.58</v>
      </c>
      <c r="DU6" s="22">
        <f t="shared" si="13"/>
        <v>14.96</v>
      </c>
      <c r="DV6" s="22">
        <f t="shared" si="13"/>
        <v>14.93</v>
      </c>
      <c r="DW6" s="22">
        <f t="shared" si="13"/>
        <v>15.22</v>
      </c>
      <c r="DX6" s="22">
        <f t="shared" si="13"/>
        <v>17.399999999999999</v>
      </c>
      <c r="DY6" s="22">
        <f t="shared" si="13"/>
        <v>18.64</v>
      </c>
      <c r="DZ6" s="22">
        <f t="shared" si="13"/>
        <v>19.510000000000002</v>
      </c>
      <c r="EA6" s="22">
        <f t="shared" si="13"/>
        <v>21.6</v>
      </c>
      <c r="EB6" s="22">
        <f t="shared" si="13"/>
        <v>23.12</v>
      </c>
      <c r="EC6" s="21" t="str">
        <f>IF(EC7="","",IF(EC7="-","【-】","【"&amp;SUBSTITUTE(TEXT(EC7,"#,##0.00"),"-","△")&amp;"】"))</f>
        <v>【26.78】</v>
      </c>
      <c r="ED6" s="22">
        <f>IF(ED7="",NA(),ED7)</f>
        <v>0.21</v>
      </c>
      <c r="EE6" s="22">
        <f t="shared" ref="EE6:EM6" si="14">IF(EE7="",NA(),EE7)</f>
        <v>0.17</v>
      </c>
      <c r="EF6" s="22">
        <f t="shared" si="14"/>
        <v>7.0000000000000007E-2</v>
      </c>
      <c r="EG6" s="22">
        <f t="shared" si="14"/>
        <v>0.28999999999999998</v>
      </c>
      <c r="EH6" s="21">
        <f t="shared" si="14"/>
        <v>0</v>
      </c>
      <c r="EI6" s="22">
        <f t="shared" si="14"/>
        <v>0.4</v>
      </c>
      <c r="EJ6" s="22">
        <f t="shared" si="14"/>
        <v>0.36</v>
      </c>
      <c r="EK6" s="22">
        <f t="shared" si="14"/>
        <v>0.56999999999999995</v>
      </c>
      <c r="EL6" s="22">
        <f t="shared" si="14"/>
        <v>0.56000000000000005</v>
      </c>
      <c r="EM6" s="22">
        <f t="shared" si="14"/>
        <v>0.41</v>
      </c>
      <c r="EN6" s="21" t="str">
        <f>IF(EN7="","",IF(EN7="-","【-】","【"&amp;SUBSTITUTE(TEXT(EN7,"#,##0.00"),"-","△")&amp;"】"))</f>
        <v>【0.59】</v>
      </c>
    </row>
    <row r="7" spans="1:144" s="23" customFormat="1" x14ac:dyDescent="0.2">
      <c r="A7" s="15"/>
      <c r="B7" s="24">
        <v>2024</v>
      </c>
      <c r="C7" s="24">
        <v>465020</v>
      </c>
      <c r="D7" s="24">
        <v>46</v>
      </c>
      <c r="E7" s="24">
        <v>1</v>
      </c>
      <c r="F7" s="24">
        <v>0</v>
      </c>
      <c r="G7" s="24">
        <v>1</v>
      </c>
      <c r="H7" s="24" t="s">
        <v>93</v>
      </c>
      <c r="I7" s="24" t="s">
        <v>94</v>
      </c>
      <c r="J7" s="24" t="s">
        <v>95</v>
      </c>
      <c r="K7" s="24" t="s">
        <v>96</v>
      </c>
      <c r="L7" s="24" t="s">
        <v>97</v>
      </c>
      <c r="M7" s="24" t="s">
        <v>98</v>
      </c>
      <c r="N7" s="25" t="s">
        <v>99</v>
      </c>
      <c r="O7" s="25">
        <v>55.42</v>
      </c>
      <c r="P7" s="25">
        <v>98.75</v>
      </c>
      <c r="Q7" s="25">
        <v>4224</v>
      </c>
      <c r="R7" s="25">
        <v>5196</v>
      </c>
      <c r="S7" s="25">
        <v>109.94</v>
      </c>
      <c r="T7" s="25">
        <v>47.26</v>
      </c>
      <c r="U7" s="25">
        <v>4977</v>
      </c>
      <c r="V7" s="25">
        <v>44.33</v>
      </c>
      <c r="W7" s="25">
        <v>112.27</v>
      </c>
      <c r="X7" s="25">
        <v>97.92</v>
      </c>
      <c r="Y7" s="25">
        <v>110.23</v>
      </c>
      <c r="Z7" s="25">
        <v>112.78</v>
      </c>
      <c r="AA7" s="25">
        <v>112.38</v>
      </c>
      <c r="AB7" s="25">
        <v>99.09</v>
      </c>
      <c r="AC7" s="25">
        <v>105.34</v>
      </c>
      <c r="AD7" s="25">
        <v>105.77</v>
      </c>
      <c r="AE7" s="25">
        <v>104.82</v>
      </c>
      <c r="AF7" s="25">
        <v>106.46</v>
      </c>
      <c r="AG7" s="25">
        <v>105.82</v>
      </c>
      <c r="AH7" s="25">
        <v>107.26</v>
      </c>
      <c r="AI7" s="25">
        <v>26.49</v>
      </c>
      <c r="AJ7" s="25">
        <v>4.3099999999999996</v>
      </c>
      <c r="AK7" s="25">
        <v>0</v>
      </c>
      <c r="AL7" s="25">
        <v>0</v>
      </c>
      <c r="AM7" s="25">
        <v>0</v>
      </c>
      <c r="AN7" s="25">
        <v>24.04</v>
      </c>
      <c r="AO7" s="25">
        <v>28.03</v>
      </c>
      <c r="AP7" s="25">
        <v>26.73</v>
      </c>
      <c r="AQ7" s="25">
        <v>27.85</v>
      </c>
      <c r="AR7" s="25">
        <v>19.850000000000001</v>
      </c>
      <c r="AS7" s="25">
        <v>1.61</v>
      </c>
      <c r="AT7" s="25">
        <v>49.03</v>
      </c>
      <c r="AU7" s="25">
        <v>70.91</v>
      </c>
      <c r="AV7" s="25">
        <v>91.5</v>
      </c>
      <c r="AW7" s="25">
        <v>109.94</v>
      </c>
      <c r="AX7" s="25">
        <v>96.11</v>
      </c>
      <c r="AY7" s="25">
        <v>305.08</v>
      </c>
      <c r="AZ7" s="25">
        <v>305.33999999999997</v>
      </c>
      <c r="BA7" s="25">
        <v>310.01</v>
      </c>
      <c r="BB7" s="25">
        <v>311.12</v>
      </c>
      <c r="BC7" s="25">
        <v>294.89</v>
      </c>
      <c r="BD7" s="25">
        <v>239.69</v>
      </c>
      <c r="BE7" s="25">
        <v>908.02</v>
      </c>
      <c r="BF7" s="25">
        <v>819.08</v>
      </c>
      <c r="BG7" s="25">
        <v>738.43</v>
      </c>
      <c r="BH7" s="25">
        <v>729.87</v>
      </c>
      <c r="BI7" s="25">
        <v>707.08</v>
      </c>
      <c r="BJ7" s="25">
        <v>585.59</v>
      </c>
      <c r="BK7" s="25">
        <v>561.34</v>
      </c>
      <c r="BL7" s="25">
        <v>538.33000000000004</v>
      </c>
      <c r="BM7" s="25">
        <v>515.14</v>
      </c>
      <c r="BN7" s="25">
        <v>602.79</v>
      </c>
      <c r="BO7" s="25">
        <v>264.86</v>
      </c>
      <c r="BP7" s="25">
        <v>55.01</v>
      </c>
      <c r="BQ7" s="25">
        <v>67.459999999999994</v>
      </c>
      <c r="BR7" s="25">
        <v>79.760000000000005</v>
      </c>
      <c r="BS7" s="25">
        <v>77.180000000000007</v>
      </c>
      <c r="BT7" s="25">
        <v>72.89</v>
      </c>
      <c r="BU7" s="25">
        <v>82.78</v>
      </c>
      <c r="BV7" s="25">
        <v>84.82</v>
      </c>
      <c r="BW7" s="25">
        <v>82.29</v>
      </c>
      <c r="BX7" s="25">
        <v>84.16</v>
      </c>
      <c r="BY7" s="25">
        <v>77.459999999999994</v>
      </c>
      <c r="BZ7" s="25">
        <v>97.59</v>
      </c>
      <c r="CA7" s="25">
        <v>317.2</v>
      </c>
      <c r="CB7" s="25">
        <v>297.98</v>
      </c>
      <c r="CC7" s="25">
        <v>275.23</v>
      </c>
      <c r="CD7" s="25">
        <v>285.93</v>
      </c>
      <c r="CE7" s="25">
        <v>301.26</v>
      </c>
      <c r="CF7" s="25">
        <v>225.09</v>
      </c>
      <c r="CG7" s="25">
        <v>224.82</v>
      </c>
      <c r="CH7" s="25">
        <v>230.85</v>
      </c>
      <c r="CI7" s="25">
        <v>230.21</v>
      </c>
      <c r="CJ7" s="25">
        <v>290.02999999999997</v>
      </c>
      <c r="CK7" s="25">
        <v>181.66</v>
      </c>
      <c r="CL7" s="25">
        <v>63.42</v>
      </c>
      <c r="CM7" s="25">
        <v>73.900000000000006</v>
      </c>
      <c r="CN7" s="25">
        <v>78.33</v>
      </c>
      <c r="CO7" s="25">
        <v>82.91</v>
      </c>
      <c r="CP7" s="25">
        <v>78.66</v>
      </c>
      <c r="CQ7" s="25">
        <v>49.38</v>
      </c>
      <c r="CR7" s="25">
        <v>50.09</v>
      </c>
      <c r="CS7" s="25">
        <v>50.1</v>
      </c>
      <c r="CT7" s="25">
        <v>49.76</v>
      </c>
      <c r="CU7" s="25">
        <v>43.22</v>
      </c>
      <c r="CV7" s="25">
        <v>60.21</v>
      </c>
      <c r="CW7" s="25">
        <v>74.099999999999994</v>
      </c>
      <c r="CX7" s="25">
        <v>61.25</v>
      </c>
      <c r="CY7" s="25">
        <v>67.41</v>
      </c>
      <c r="CZ7" s="25">
        <v>58.5</v>
      </c>
      <c r="DA7" s="25">
        <v>61.08</v>
      </c>
      <c r="DB7" s="25">
        <v>78.010000000000005</v>
      </c>
      <c r="DC7" s="25">
        <v>77.599999999999994</v>
      </c>
      <c r="DD7" s="25">
        <v>77.3</v>
      </c>
      <c r="DE7" s="25">
        <v>76.64</v>
      </c>
      <c r="DF7" s="25">
        <v>70.16</v>
      </c>
      <c r="DG7" s="25">
        <v>89.21</v>
      </c>
      <c r="DH7" s="25">
        <v>11.7</v>
      </c>
      <c r="DI7" s="25">
        <v>15.7</v>
      </c>
      <c r="DJ7" s="25">
        <v>19.760000000000002</v>
      </c>
      <c r="DK7" s="25">
        <v>21.19</v>
      </c>
      <c r="DL7" s="25">
        <v>24.81</v>
      </c>
      <c r="DM7" s="25">
        <v>47.5</v>
      </c>
      <c r="DN7" s="25">
        <v>48.41</v>
      </c>
      <c r="DO7" s="25">
        <v>50.02</v>
      </c>
      <c r="DP7" s="25">
        <v>51.38</v>
      </c>
      <c r="DQ7" s="25">
        <v>51.79</v>
      </c>
      <c r="DR7" s="25">
        <v>52.41</v>
      </c>
      <c r="DS7" s="25">
        <v>24.12</v>
      </c>
      <c r="DT7" s="25">
        <v>8.58</v>
      </c>
      <c r="DU7" s="25">
        <v>14.96</v>
      </c>
      <c r="DV7" s="25">
        <v>14.93</v>
      </c>
      <c r="DW7" s="25">
        <v>15.22</v>
      </c>
      <c r="DX7" s="25">
        <v>17.399999999999999</v>
      </c>
      <c r="DY7" s="25">
        <v>18.64</v>
      </c>
      <c r="DZ7" s="25">
        <v>19.510000000000002</v>
      </c>
      <c r="EA7" s="25">
        <v>21.6</v>
      </c>
      <c r="EB7" s="25">
        <v>23.12</v>
      </c>
      <c r="EC7" s="25">
        <v>26.78</v>
      </c>
      <c r="ED7" s="25">
        <v>0.21</v>
      </c>
      <c r="EE7" s="25">
        <v>0.17</v>
      </c>
      <c r="EF7" s="25">
        <v>7.0000000000000007E-2</v>
      </c>
      <c r="EG7" s="25">
        <v>0.28999999999999998</v>
      </c>
      <c r="EH7" s="25">
        <v>0</v>
      </c>
      <c r="EI7" s="25">
        <v>0.4</v>
      </c>
      <c r="EJ7" s="25">
        <v>0.36</v>
      </c>
      <c r="EK7" s="25">
        <v>0.56999999999999995</v>
      </c>
      <c r="EL7" s="25">
        <v>0.56000000000000005</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2026-01-27T06:33:38Z</cp:lastPrinted>
  <dcterms:created xsi:type="dcterms:W3CDTF">2025-12-12T09:25:21Z</dcterms:created>
  <dcterms:modified xsi:type="dcterms:W3CDTF">2026-03-04T08:19:26Z</dcterms:modified>
  <cp:category/>
</cp:coreProperties>
</file>