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8 南大隅町（済）\"/>
    </mc:Choice>
  </mc:AlternateContent>
  <xr:revisionPtr revIDLastSave="0" documentId="13_ncr:1_{4FF88ECA-9348-447A-8C9E-2A443445395E}" xr6:coauthVersionLast="47" xr6:coauthVersionMax="47" xr10:uidLastSave="{00000000-0000-0000-0000-000000000000}"/>
  <workbookProtection workbookAlgorithmName="SHA-512" workbookHashValue="jNiVX/Vxn3WyzjUBxIDkRlloLH+BnxyKT3eSOI1uG2lA6Mt8SJ4mAPexfPGx2qc9FKD6zgjgvgjZ8WHEgcob6Q==" workbookSaltValue="J8gyFK+QRf3f1ew0xmKLGg==" workbookSpinCount="100000" lockStructure="1"/>
  <bookViews>
    <workbookView xWindow="28635" yWindow="-165" windowWidth="29130" windowHeight="158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AT8" i="4" s="1"/>
  <c r="R6" i="5"/>
  <c r="Q6" i="5"/>
  <c r="P6" i="5"/>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E85" i="4"/>
  <c r="BB10" i="4"/>
  <c r="W10" i="4"/>
  <c r="P10" i="4"/>
  <c r="B10" i="4"/>
  <c r="BB8" i="4"/>
  <c r="AL8" i="4"/>
  <c r="W8" i="4"/>
  <c r="P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<sst xmlns="http://schemas.openxmlformats.org/spreadsheetml/2006/main" count="228" uniqueCount="114">
  <si>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</si>
  <si>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</si>
  <si>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</si>
  <si>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</si>
  <si>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</si>
  <si>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</si>
  <si>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</si>
  <si>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</si>
  <si>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</si>
  <si>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</si>
  <si>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</si>
  <si>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</si>
  <si>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</si>
  <si>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</si>
  <si>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</si>
  <si>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</si>
  <si>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</si>
  <si>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</si>
  <si>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</si>
  <si>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</si>
  <si>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</si>
  <si>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</si>
  <si>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</si>
  <si>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</si>
  <si>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</si>
  <si>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</si>
  <si>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</si>
  <si>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</si>
  <si>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</si>
  <si>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</si>
  <si>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</si>
  <si>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</si>
  <si>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</si>
  <si>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</si>
  <si>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</si>
  <si>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</si>
  <si>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</si>
  <si>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</si>
  <si>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</si>
  <si>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</si>
  <si>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</si>
  <si>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</si>
  <si>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</si>
  <si>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</si>
  <si>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</si>
  <si>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</si>
  <si>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</si>
  <si>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</si>
  <si>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</si>
  <si>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</si>
  <si>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</si>
  <si>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</si>
  <si>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</si>
  <si>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</si>
  <si>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</si>
  <si>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</si>
  <si>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</si>
  <si>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</si>
  <si>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</si>
  <si>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</si>
  <si>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</si>
  <si>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</si>
  <si>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</si>
  <si>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</si>
  <si>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</si>
  <si>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</si>
  <si>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</si>
  <si>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</si>
  <si>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</si>
  <si>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</si>
  <si>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</si>
  <si>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</si>
  <si>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</si>
  <si>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</si>
  <si>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</si>
  <si>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</si>
  <si>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</si>
  <si>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</si>
  <si>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</si>
  <si>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</si>
  <si>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</si>
  <si>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</si>
  <si>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</si>
  <si>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</si>
  <si>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</si>
  <si>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</si>
  <si>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</si>
  <si>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</si>
  <si>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</si>
  <si>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</si>
  <si>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</si>
  <si>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</si>
  <si>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</si>
  <si>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</si>
  <si>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</si>
  <si>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</si>
  <si>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</si>
  <si>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</si>
  <si>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</si>
  <si>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</si>
  <si>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</si>
  <si>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</si>
  <si>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</si>
  <si>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</si>
  <si>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</si>
  <si>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</si>
  <si>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</si>
  <si>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</si>
  <si>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</si>
  <si>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</si>
  <si>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</si>
  <si>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令和元年度末、簡易水道事業を統合し、上水道事業へ認可変更した。経常収支比率は１００％を超えているが、一般会計繰入金を受けている。今後、人口減少に伴い給水量及び給水収益は減少傾向が考えられ、施設の維持管理に係る費用は、施設の老朽化対策等もあり財源が必要になってくる。経営状況に合わせて適切な料金の見直しが必要と考える。
②累積欠損金は、発生していない。
③流動比率に関しては、類似団体平均値を下回る状況である。日々の資金管理に基づき、必要資金は都度調整しているが、支払い能力を高めるため、今後経営改善を図る。
④企業債残高対給水収益比率に関しては、類似団体と比較して高率となっている。経営状況を踏まえて必要な更新を行いながら企業債残高削減を図る。
⑤料金回収率に関しては、給水収益の不足分を一般会計からの繰入金で補てんしていることから、経営状況に合わせた適切な料金への見直しを図る。
⑥給水原価に関しては、施設の維持管理に係る費用は、施設の老朽化対策等もあり増加となっていることが挙げられる。
⑦施設利用率に関しては、類似団体と比較して低率となっている。要因としては、人口減少に伴う給水量の減が考えられ、今後は、適切な施設規模であるかの検証、必要に応じた施設の統廃合・ダウンサイジングの検討を進める必要がある。
⑧有収率に関しては類似団体と比較して高水準にあるが健全経営のため漏水対策等に努め更なる改善を図る。</t>
    <phoneticPr fontId="4"/>
  </si>
  <si>
    <t>①有形固定資産減価償却率及び②管路経年比率については、類似団体平均を下回っているが、法適用からの経過年数が浅いことも要因であり、一部施設の更新を先送りしているため、必要な更新を図る。
③管路更新率に関しては、総じて類似団体を下回る状況である。要因としては、施設の統廃合等を水道事業統合に合わせて実施したことから、更新を先送りしていたことが挙げられる。管路の更新に関しては、漏水対策の一環として実施してきているが、今後、経営戦略に基づき事業計画を策定して更新を図る。</t>
    <phoneticPr fontId="4"/>
  </si>
  <si>
    <t>(ア)急速な人口減少に伴うサービス需要の減少
　人口減少に伴い、収益の減少傾向は続いており、経営規模に合わせた統廃合を含む施設の維持管理経費の削減及び一般会計からの繰入金への依存度を減じ、健全経営へと転じるために適切な料金への見直しが必要と考えられる。
(イ)施設の老朽化に伴う更新需要の増大
　今後、経営及び管路・施設更新における基本計画を策定し、施設の統廃合・更新を行うことにより、維持管理費の削減を図る。
(ウ)公営企業に携わる人材確保の困難
　人材確保が厳しいが、人材育成に務める。
(エ)近年の職員給与費の増加や物価高騰による営業費用の増加の影響
　職員給与費の増加や物価高騰の影響は避けられないが、適切な価格での工事や維持管理を行い、住民サービスの確保に務める。</t>
    <rPh sb="231" eb="232">
      <t>キビ</t>
    </rPh>
    <rPh sb="236" eb="240">
      <t>ジンザイイクセイ</t>
    </rPh>
    <rPh sb="241" eb="242">
      <t>ツト</t>
    </rPh>
    <rPh sb="280" eb="285">
      <t>ショクインキュウヨヒ</t>
    </rPh>
    <rPh sb="286" eb="288">
      <t>ゾウカ</t>
    </rPh>
    <rPh sb="289" eb="293">
      <t>ブッカコウトウ</t>
    </rPh>
    <rPh sb="294" eb="296">
      <t>エイキョウ</t>
    </rPh>
    <rPh sb="297" eb="298">
      <t>サ</t>
    </rPh>
    <rPh sb="305" eb="307">
      <t>テキセツ</t>
    </rPh>
    <rPh sb="308" eb="310">
      <t>カカク</t>
    </rPh>
    <rPh sb="312" eb="314">
      <t>コウジ</t>
    </rPh>
    <rPh sb="315" eb="319">
      <t>イジカンリ</t>
    </rPh>
    <rPh sb="320" eb="321">
      <t>オコナ</t>
    </rPh>
    <rPh sb="323" eb="325">
      <t>ジュウミン</t>
    </rPh>
    <rPh sb="330" eb="332">
      <t>カクホ</t>
    </rPh>
    <rPh sb="333" eb="33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</si>
</sst>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0.28000000000000003</c:v>
                </c:pt>
                <c:pt idx="1">
                  <c:v>0.28000000000000003</c:v>
                </c:pt>
                <c:pt idx="2">
                  <c:v>0.28000000000000003</c:v>
                </c:pt>
                <c:pt idx="3">
                  <c:v>0.28000000000000003</c:v>
                </c:pt>
                <c:pt idx="4" formatCode="#,##0.00;&quot;△&quot;#,##0.00">
                  <c:v>0</c:v>
                </c:pt>
              </c:numCache>
            </c:numRef>
          </c:val>
          <c:extLst>
            <c:ext xmlns:c16="http://schemas.microsoft.com/office/drawing/2014/chart" uri="{C3380CC4-5D6E-409C-BE32-E72D297353CC}">
              <c16:uniqueId val="{00000000-79CF-485D-A719-FD80572F747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9CF-485D-A719-FD80572F747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48.81</c:v>
                </c:pt>
                <c:pt idx="1">
                  <c:v>47.07</c:v>
                </c:pt>
                <c:pt idx="2">
                  <c:v>47.33</c:v>
                </c:pt>
                <c:pt idx="3">
                  <c:v>44.03</c:v>
                </c:pt>
                <c:pt idx="4">
                  <c:v>42.03</c:v>
                </c:pt>
              </c:numCache>
            </c:numRef>
          </c:val>
          <c:extLst>
            <c:ext xmlns:c16="http://schemas.microsoft.com/office/drawing/2014/chart" uri="{C3380CC4-5D6E-409C-BE32-E72D297353CC}">
              <c16:uniqueId val="{00000000-1B8E-40A4-8909-70FE8655D2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1B8E-40A4-8909-70FE8655D2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99.5</c:v>
                </c:pt>
                <c:pt idx="1">
                  <c:v>99.5</c:v>
                </c:pt>
                <c:pt idx="2">
                  <c:v>95.24</c:v>
                </c:pt>
                <c:pt idx="3">
                  <c:v>99.5</c:v>
                </c:pt>
                <c:pt idx="4">
                  <c:v>99.5</c:v>
                </c:pt>
              </c:numCache>
            </c:numRef>
          </c:val>
          <c:extLst>
            <c:ext xmlns:c16="http://schemas.microsoft.com/office/drawing/2014/chart" uri="{C3380CC4-5D6E-409C-BE32-E72D297353CC}">
              <c16:uniqueId val="{00000000-B30A-45B7-AC38-2991B7C3DE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B30A-45B7-AC38-2991B7C3DE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107.56</c:v>
                </c:pt>
                <c:pt idx="1">
                  <c:v>120.99</c:v>
                </c:pt>
                <c:pt idx="2">
                  <c:v>103.82</c:v>
                </c:pt>
                <c:pt idx="3">
                  <c:v>110.54</c:v>
                </c:pt>
                <c:pt idx="4">
                  <c:v>106.71</c:v>
                </c:pt>
              </c:numCache>
            </c:numRef>
          </c:val>
          <c:extLst>
            <c:ext xmlns:c16="http://schemas.microsoft.com/office/drawing/2014/chart" uri="{C3380CC4-5D6E-409C-BE32-E72D297353CC}">
              <c16:uniqueId val="{00000000-FFD3-41AF-9053-96B65C17CF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FFD3-41AF-9053-96B65C17CF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5.0199999999999996</c:v>
                </c:pt>
                <c:pt idx="1">
                  <c:v>9.3800000000000008</c:v>
                </c:pt>
                <c:pt idx="2">
                  <c:v>9.01</c:v>
                </c:pt>
                <c:pt idx="3">
                  <c:v>18.37</c:v>
                </c:pt>
                <c:pt idx="4" formatCode="#,##0.00;&quot;△&quot;#,##0.00">
                  <c:v>0</c:v>
                </c:pt>
              </c:numCache>
            </c:numRef>
          </c:val>
          <c:extLst>
            <c:ext xmlns:c16="http://schemas.microsoft.com/office/drawing/2014/chart" uri="{C3380CC4-5D6E-409C-BE32-E72D297353CC}">
              <c16:uniqueId val="{00000000-BBD8-4BE7-B331-FFB6106D33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BD8-4BE7-B331-FFB6106D33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2.95</c:v>
                </c:pt>
                <c:pt idx="1">
                  <c:v>2.95</c:v>
                </c:pt>
                <c:pt idx="2">
                  <c:v>2.95</c:v>
                </c:pt>
                <c:pt idx="3">
                  <c:v>2.95</c:v>
                </c:pt>
                <c:pt idx="4">
                  <c:v>2.95</c:v>
                </c:pt>
              </c:numCache>
            </c:numRef>
          </c:val>
          <c:extLst>
            <c:ext xmlns:c16="http://schemas.microsoft.com/office/drawing/2014/chart" uri="{C3380CC4-5D6E-409C-BE32-E72D297353CC}">
              <c16:uniqueId val="{00000000-1F1D-4F81-AA63-F712958703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1F1D-4F81-AA63-F712958703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97-4B28-9BD0-4D4A3BB665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EE97-4B28-9BD0-4D4A3BB665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36.26</c:v>
                </c:pt>
                <c:pt idx="1">
                  <c:v>62.27</c:v>
                </c:pt>
                <c:pt idx="2">
                  <c:v>47.11</c:v>
                </c:pt>
                <c:pt idx="3">
                  <c:v>65.19</c:v>
                </c:pt>
                <c:pt idx="4">
                  <c:v>67.31</c:v>
                </c:pt>
              </c:numCache>
            </c:numRef>
          </c:val>
          <c:extLst>
            <c:ext xmlns:c16="http://schemas.microsoft.com/office/drawing/2014/chart" uri="{C3380CC4-5D6E-409C-BE32-E72D297353CC}">
              <c16:uniqueId val="{00000000-DB5C-49D8-B8B7-AA89E31E836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B5C-49D8-B8B7-AA89E31E836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1020.44</c:v>
                </c:pt>
                <c:pt idx="1">
                  <c:v>905.21</c:v>
                </c:pt>
                <c:pt idx="2">
                  <c:v>918.65</c:v>
                </c:pt>
                <c:pt idx="3">
                  <c:v>898.09</c:v>
                </c:pt>
                <c:pt idx="4">
                  <c:v>714.32</c:v>
                </c:pt>
              </c:numCache>
            </c:numRef>
          </c:val>
          <c:extLst>
            <c:ext xmlns:c16="http://schemas.microsoft.com/office/drawing/2014/chart" uri="{C3380CC4-5D6E-409C-BE32-E72D297353CC}">
              <c16:uniqueId val="{00000000-767A-405A-9A7F-301C76F13C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67A-405A-9A7F-301C76F13C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51.89</c:v>
                </c:pt>
                <c:pt idx="1">
                  <c:v>56.29</c:v>
                </c:pt>
                <c:pt idx="2">
                  <c:v>49.75</c:v>
                </c:pt>
                <c:pt idx="3">
                  <c:v>47.69</c:v>
                </c:pt>
                <c:pt idx="4">
                  <c:v>50.72</c:v>
                </c:pt>
              </c:numCache>
            </c:numRef>
          </c:val>
          <c:extLst>
            <c:ext xmlns:c16="http://schemas.microsoft.com/office/drawing/2014/chart" uri="{C3380CC4-5D6E-409C-BE32-E72D297353CC}">
              <c16:uniqueId val="{00000000-3BE9-47E2-BD03-3F260714AD7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BE9-47E2-BD03-3F260714AD7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285.92</c:v>
                </c:pt>
                <c:pt idx="1">
                  <c:v>283.57</c:v>
                </c:pt>
                <c:pt idx="2">
                  <c:v>295.07</c:v>
                </c:pt>
                <c:pt idx="3">
                  <c:v>288.5</c:v>
                </c:pt>
                <c:pt idx="4">
                  <c:v>316.55</c:v>
                </c:pt>
              </c:numCache>
            </c:numRef>
          </c:val>
          <c:extLst>
            <c:ext xmlns:c16="http://schemas.microsoft.com/office/drawing/2014/chart" uri="{C3380CC4-5D6E-409C-BE32-E72D297353CC}">
              <c16:uniqueId val="{00000000-AF66-42BD-9554-24BEB9E1537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AF66-42BD-9554-24BEB9E1537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南大隅町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5912</v>
      </c>
      <c r="AM8" s="44"/>
      <c r="AN8" s="44"/>
      <c r="AO8" s="44"/>
      <c r="AP8" s="44"/>
      <c r="AQ8" s="44"/>
      <c r="AR8" s="44"/>
      <c r="AS8" s="44"/>
      <c r="AT8" s="45">
        <f>データ!$S$6</f>
        <v>213.59</v>
      </c>
      <c r="AU8" s="46"/>
      <c r="AV8" s="46"/>
      <c r="AW8" s="46"/>
      <c r="AX8" s="46"/>
      <c r="AY8" s="46"/>
      <c r="AZ8" s="46"/>
      <c r="BA8" s="46"/>
      <c r="BB8" s="47">
        <f>データ!$T$6</f>
        <v>27.68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71.63</v>
      </c>
      <c r="J10" s="46"/>
      <c r="K10" s="46"/>
      <c r="L10" s="46"/>
      <c r="M10" s="46"/>
      <c r="N10" s="46"/>
      <c r="O10" s="80"/>
      <c r="P10" s="47">
        <f>データ!$P$6</f>
        <v>98.47</v>
      </c>
      <c r="Q10" s="47"/>
      <c r="R10" s="47"/>
      <c r="S10" s="47"/>
      <c r="T10" s="47"/>
      <c r="U10" s="47"/>
      <c r="V10" s="47"/>
      <c r="W10" s="44">
        <f>データ!$Q$6</f>
        <v>1925</v>
      </c>
      <c r="X10" s="44"/>
      <c r="Y10" s="44"/>
      <c r="Z10" s="44"/>
      <c r="AA10" s="44"/>
      <c r="AB10" s="44"/>
      <c r="AC10" s="44"/>
      <c r="AD10" s="2"/>
      <c r="AE10" s="2"/>
      <c r="AF10" s="2"/>
      <c r="AG10" s="2"/>
      <c r="AH10" s="2"/>
      <c r="AI10" s="2"/>
      <c r="AJ10" s="2"/>
      <c r="AK10" s="2"/>
      <c r="AL10" s="44">
        <f>データ!$U$6</f>
        <v>5712</v>
      </c>
      <c r="AM10" s="44"/>
      <c r="AN10" s="44"/>
      <c r="AO10" s="44"/>
      <c r="AP10" s="44"/>
      <c r="AQ10" s="44"/>
      <c r="AR10" s="44"/>
      <c r="AS10" s="44"/>
      <c r="AT10" s="45">
        <f>データ!$V$6</f>
        <v>43.42</v>
      </c>
      <c r="AU10" s="46"/>
      <c r="AV10" s="46"/>
      <c r="AW10" s="46"/>
      <c r="AX10" s="46"/>
      <c r="AY10" s="46"/>
      <c r="AZ10" s="46"/>
      <c r="BA10" s="46"/>
      <c r="BB10" s="47">
        <f>データ!$W$6</f>
        <v>131.55000000000001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3doIiD0op300htEcs/Mc+835Me3f0TQmqz5Sm5e6kJCe6RBYGdG6tTi+xKqY+XN3atXNjX1hGiFcfXvg8KOTw==" saltValue="T/2Ne5y9x9kpL40cCNoHg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464911</v>
      </c>
      <c r="D6" s="20">
        <f t="shared" si="3"/>
        <v>46</v>
      </c>
      <c r="E6" s="20">
        <f t="shared" si="3"/>
        <v>1</v>
      </c>
      <c r="F6" s="20">
        <f t="shared" si="3"/>
        <v>0</v>
      </c>
      <c r="G6" s="20">
        <f t="shared" si="3"/>
        <v>1</v>
      </c>
      <c r="H6" s="20" t="str">
        <f t="shared" si="3"/>
        <v>鹿児島県　南大隅町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71.63</v>
      </c>
      <c r="P6" s="21">
        <f t="shared" si="3"/>
        <v>98.47</v>
      </c>
      <c r="Q6" s="21">
        <f t="shared" si="3"/>
        <v>1925</v>
      </c>
      <c r="R6" s="21">
        <f t="shared" si="3"/>
        <v>5912</v>
      </c>
      <c r="S6" s="21">
        <f t="shared" si="3"/>
        <v>213.59</v>
      </c>
      <c r="T6" s="21">
        <f t="shared" si="3"/>
        <v>27.68</v>
      </c>
      <c r="U6" s="21">
        <f t="shared" si="3"/>
        <v>5712</v>
      </c>
      <c r="V6" s="21">
        <f t="shared" si="3"/>
        <v>43.42</v>
      </c>
      <c r="W6" s="21">
        <f t="shared" si="3"/>
        <v>131.55000000000001</v>
      </c>
      <c r="X6" s="22">
        <f>IF(X7="",NA(),X7)</f>
        <v>107.56</v>
      </c>
      <c r="Y6" s="22">
        <f t="shared" ref="Y6:AG6" si="4">IF(Y7="",NA(),Y7)</f>
        <v>120.99</v>
      </c>
      <c r="Z6" s="22">
        <f t="shared" si="4"/>
        <v>103.82</v>
      </c>
      <c r="AA6" s="22">
        <f t="shared" si="4"/>
        <v>110.54</v>
      </c>
      <c r="AB6" s="22">
        <f t="shared" si="4"/>
        <v>106.71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36.26</v>
      </c>
      <c r="AU6" s="22">
        <f t="shared" ref="AU6:BC6" si="6">IF(AU7="",NA(),AU7)</f>
        <v>62.27</v>
      </c>
      <c r="AV6" s="22">
        <f t="shared" si="6"/>
        <v>47.11</v>
      </c>
      <c r="AW6" s="22">
        <f t="shared" si="6"/>
        <v>65.19</v>
      </c>
      <c r="AX6" s="22">
        <f t="shared" si="6"/>
        <v>67.31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1020.44</v>
      </c>
      <c r="BF6" s="22">
        <f t="shared" ref="BF6:BN6" si="7">IF(BF7="",NA(),BF7)</f>
        <v>905.21</v>
      </c>
      <c r="BG6" s="22">
        <f t="shared" si="7"/>
        <v>918.65</v>
      </c>
      <c r="BH6" s="22">
        <f t="shared" si="7"/>
        <v>898.09</v>
      </c>
      <c r="BI6" s="22">
        <f t="shared" si="7"/>
        <v>714.32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51.89</v>
      </c>
      <c r="BQ6" s="22">
        <f t="shared" ref="BQ6:BY6" si="8">IF(BQ7="",NA(),BQ7)</f>
        <v>56.29</v>
      </c>
      <c r="BR6" s="22">
        <f t="shared" si="8"/>
        <v>49.75</v>
      </c>
      <c r="BS6" s="22">
        <f t="shared" si="8"/>
        <v>47.69</v>
      </c>
      <c r="BT6" s="22">
        <f t="shared" si="8"/>
        <v>50.72</v>
      </c>
      <c r="BU6" s="22">
        <f t="shared" si="8"/>
        <v>82.78</v>
      </c>
      <c r="BV6" s="22">
        <f t="shared" si="8"/>
        <v>84.82</v>
      </c>
      <c r="BW6" s="22">
        <f t="shared" si="8"/>
        <v>82.29</v>
      </c>
      <c r="BX6" s="22">
        <f t="shared" si="8"/>
        <v>84.16</v>
      </c>
      <c r="BY6" s="22">
        <f t="shared" si="8"/>
        <v>81.45</v>
      </c>
      <c r="BZ6" s="21" t="str">
        <f>IF(BZ7="","",IF(BZ7="-","【-】","【"&amp;SUBSTITUTE(TEXT(BZ7,"#,##0.00"),"-","△")&amp;"】"))</f>
        <v>【97.59】</v>
      </c>
      <c r="CA6" s="22">
        <f>IF(CA7="",NA(),CA7)</f>
        <v>285.92</v>
      </c>
      <c r="CB6" s="22">
        <f t="shared" ref="CB6:CJ6" si="9">IF(CB7="",NA(),CB7)</f>
        <v>283.57</v>
      </c>
      <c r="CC6" s="22">
        <f t="shared" si="9"/>
        <v>295.07</v>
      </c>
      <c r="CD6" s="22">
        <f t="shared" si="9"/>
        <v>288.5</v>
      </c>
      <c r="CE6" s="22">
        <f t="shared" si="9"/>
        <v>316.55</v>
      </c>
      <c r="CF6" s="22">
        <f t="shared" si="9"/>
        <v>225.09</v>
      </c>
      <c r="CG6" s="22">
        <f t="shared" si="9"/>
        <v>224.82</v>
      </c>
      <c r="CH6" s="22">
        <f t="shared" si="9"/>
        <v>230.85</v>
      </c>
      <c r="CI6" s="22">
        <f t="shared" si="9"/>
        <v>230.21</v>
      </c>
      <c r="CJ6" s="22">
        <f t="shared" si="9"/>
        <v>240.31</v>
      </c>
      <c r="CK6" s="21" t="str">
        <f>IF(CK7="","",IF(CK7="-","【-】","【"&amp;SUBSTITUTE(TEXT(CK7,"#,##0.00"),"-","△")&amp;"】"))</f>
        <v>【181.66】</v>
      </c>
      <c r="CL6" s="22">
        <f>IF(CL7="",NA(),CL7)</f>
        <v>48.81</v>
      </c>
      <c r="CM6" s="22">
        <f t="shared" ref="CM6:CU6" si="10">IF(CM7="",NA(),CM7)</f>
        <v>47.07</v>
      </c>
      <c r="CN6" s="22">
        <f t="shared" si="10"/>
        <v>47.33</v>
      </c>
      <c r="CO6" s="22">
        <f t="shared" si="10"/>
        <v>44.03</v>
      </c>
      <c r="CP6" s="22">
        <f t="shared" si="10"/>
        <v>42.03</v>
      </c>
      <c r="CQ6" s="22">
        <f t="shared" si="10"/>
        <v>49.38</v>
      </c>
      <c r="CR6" s="22">
        <f t="shared" si="10"/>
        <v>50.09</v>
      </c>
      <c r="CS6" s="22">
        <f t="shared" si="10"/>
        <v>50.1</v>
      </c>
      <c r="CT6" s="22">
        <f t="shared" si="10"/>
        <v>49.76</v>
      </c>
      <c r="CU6" s="22">
        <f t="shared" si="10"/>
        <v>49.74</v>
      </c>
      <c r="CV6" s="21" t="str">
        <f>IF(CV7="","",IF(CV7="-","【-】","【"&amp;SUBSTITUTE(TEXT(CV7,"#,##0.00"),"-","△")&amp;"】"))</f>
        <v>【60.21】</v>
      </c>
      <c r="CW6" s="22">
        <f>IF(CW7="",NA(),CW7)</f>
        <v>99.5</v>
      </c>
      <c r="CX6" s="22">
        <f t="shared" ref="CX6:DF6" si="11">IF(CX7="",NA(),CX7)</f>
        <v>99.5</v>
      </c>
      <c r="CY6" s="22">
        <f t="shared" si="11"/>
        <v>95.24</v>
      </c>
      <c r="CZ6" s="22">
        <f t="shared" si="11"/>
        <v>99.5</v>
      </c>
      <c r="DA6" s="22">
        <f t="shared" si="11"/>
        <v>99.5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5.0199999999999996</v>
      </c>
      <c r="DI6" s="22">
        <f t="shared" ref="DI6:DQ6" si="12">IF(DI7="",NA(),DI7)</f>
        <v>9.3800000000000008</v>
      </c>
      <c r="DJ6" s="22">
        <f t="shared" si="12"/>
        <v>9.01</v>
      </c>
      <c r="DK6" s="22">
        <f t="shared" si="12"/>
        <v>18.37</v>
      </c>
      <c r="DL6" s="21">
        <f t="shared" si="12"/>
        <v>0</v>
      </c>
      <c r="DM6" s="22">
        <f t="shared" si="12"/>
        <v>47.5</v>
      </c>
      <c r="DN6" s="22">
        <f t="shared" si="12"/>
        <v>48.41</v>
      </c>
      <c r="DO6" s="22">
        <f t="shared" si="12"/>
        <v>50.02</v>
      </c>
      <c r="DP6" s="22">
        <f t="shared" si="12"/>
        <v>51.38</v>
      </c>
      <c r="DQ6" s="22">
        <f t="shared" si="12"/>
        <v>52.3</v>
      </c>
      <c r="DR6" s="21" t="str">
        <f>IF(DR7="","",IF(DR7="-","【-】","【"&amp;SUBSTITUTE(TEXT(DR7,"#,##0.00"),"-","△")&amp;"】"))</f>
        <v>【52.41】</v>
      </c>
      <c r="DS6" s="22">
        <f>IF(DS7="",NA(),DS7)</f>
        <v>2.95</v>
      </c>
      <c r="DT6" s="22">
        <f t="shared" ref="DT6:EB6" si="13">IF(DT7="",NA(),DT7)</f>
        <v>2.95</v>
      </c>
      <c r="DU6" s="22">
        <f t="shared" si="13"/>
        <v>2.95</v>
      </c>
      <c r="DV6" s="22">
        <f t="shared" si="13"/>
        <v>2.95</v>
      </c>
      <c r="DW6" s="22">
        <f t="shared" si="13"/>
        <v>2.95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0.28000000000000003</v>
      </c>
      <c r="EE6" s="22">
        <f t="shared" ref="EE6:EM6" si="14">IF(EE7="",NA(),EE7)</f>
        <v>0.28000000000000003</v>
      </c>
      <c r="EF6" s="22">
        <f t="shared" si="14"/>
        <v>0.28000000000000003</v>
      </c>
      <c r="EG6" s="22">
        <f t="shared" si="14"/>
        <v>0.28000000000000003</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464911</v>
      </c>
      <c r="D7" s="24">
        <v>46</v>
      </c>
      <c r="E7" s="24">
        <v>1</v>
      </c>
      <c r="F7" s="24">
        <v>0</v>
      </c>
      <c r="G7" s="24">
        <v>1</v>
      </c>
      <c r="H7" s="24" t="s">
        <v>93</v>
      </c>
      <c r="I7" s="24" t="s">
        <v>94</v>
      </c>
      <c r="J7" s="24" t="s">
        <v>95</v>
      </c>
      <c r="K7" s="24" t="s">
        <v>96</v>
      </c>
      <c r="L7" s="24" t="s">
        <v>97</v>
      </c>
      <c r="M7" s="24" t="s">
        <v>98</v>
      </c>
      <c r="N7" s="25" t="s">
        <v>99</v>
      </c>
      <c r="O7" s="25">
        <v>71.63</v>
      </c>
      <c r="P7" s="25">
        <v>98.47</v>
      </c>
      <c r="Q7" s="25">
        <v>1925</v>
      </c>
      <c r="R7" s="25">
        <v>5912</v>
      </c>
      <c r="S7" s="25">
        <v>213.59</v>
      </c>
      <c r="T7" s="25">
        <v>27.68</v>
      </c>
      <c r="U7" s="25">
        <v>5712</v>
      </c>
      <c r="V7" s="25">
        <v>43.42</v>
      </c>
      <c r="W7" s="25">
        <v>131.55000000000001</v>
      </c>
      <c r="X7" s="25">
        <v>107.56</v>
      </c>
      <c r="Y7" s="25">
        <v>120.99</v>
      </c>
      <c r="Z7" s="25">
        <v>103.82</v>
      </c>
      <c r="AA7" s="25">
        <v>110.54</v>
      </c>
      <c r="AB7" s="25">
        <v>106.71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36.26</v>
      </c>
      <c r="AU7" s="25">
        <v>62.27</v>
      </c>
      <c r="AV7" s="25">
        <v>47.11</v>
      </c>
      <c r="AW7" s="25">
        <v>65.19</v>
      </c>
      <c r="AX7" s="25">
        <v>67.31</v>
      </c>
      <c r="AY7" s="25">
        <v>305.08</v>
      </c>
      <c r="AZ7" s="25">
        <v>305.33999999999997</v>
      </c>
      <c r="BA7" s="25">
        <v>310.01</v>
      </c>
      <c r="BB7" s="25">
        <v>311.12</v>
      </c>
      <c r="BC7" s="25">
        <v>293.51</v>
      </c>
      <c r="BD7" s="25">
        <v>239.69</v>
      </c>
      <c r="BE7" s="25">
        <v>1020.44</v>
      </c>
      <c r="BF7" s="25">
        <v>905.21</v>
      </c>
      <c r="BG7" s="25">
        <v>918.65</v>
      </c>
      <c r="BH7" s="25">
        <v>898.09</v>
      </c>
      <c r="BI7" s="25">
        <v>714.32</v>
      </c>
      <c r="BJ7" s="25">
        <v>585.59</v>
      </c>
      <c r="BK7" s="25">
        <v>561.34</v>
      </c>
      <c r="BL7" s="25">
        <v>538.33000000000004</v>
      </c>
      <c r="BM7" s="25">
        <v>515.14</v>
      </c>
      <c r="BN7" s="25">
        <v>498.34</v>
      </c>
      <c r="BO7" s="25">
        <v>264.86</v>
      </c>
      <c r="BP7" s="25">
        <v>51.89</v>
      </c>
      <c r="BQ7" s="25">
        <v>56.29</v>
      </c>
      <c r="BR7" s="25">
        <v>49.75</v>
      </c>
      <c r="BS7" s="25">
        <v>47.69</v>
      </c>
      <c r="BT7" s="25">
        <v>50.72</v>
      </c>
      <c r="BU7" s="25">
        <v>82.78</v>
      </c>
      <c r="BV7" s="25">
        <v>84.82</v>
      </c>
      <c r="BW7" s="25">
        <v>82.29</v>
      </c>
      <c r="BX7" s="25">
        <v>84.16</v>
      </c>
      <c r="BY7" s="25">
        <v>81.45</v>
      </c>
      <c r="BZ7" s="25">
        <v>97.59</v>
      </c>
      <c r="CA7" s="25">
        <v>285.92</v>
      </c>
      <c r="CB7" s="25">
        <v>283.57</v>
      </c>
      <c r="CC7" s="25">
        <v>295.07</v>
      </c>
      <c r="CD7" s="25">
        <v>288.5</v>
      </c>
      <c r="CE7" s="25">
        <v>316.55</v>
      </c>
      <c r="CF7" s="25">
        <v>225.09</v>
      </c>
      <c r="CG7" s="25">
        <v>224.82</v>
      </c>
      <c r="CH7" s="25">
        <v>230.85</v>
      </c>
      <c r="CI7" s="25">
        <v>230.21</v>
      </c>
      <c r="CJ7" s="25">
        <v>240.31</v>
      </c>
      <c r="CK7" s="25">
        <v>181.66</v>
      </c>
      <c r="CL7" s="25">
        <v>48.81</v>
      </c>
      <c r="CM7" s="25">
        <v>47.07</v>
      </c>
      <c r="CN7" s="25">
        <v>47.33</v>
      </c>
      <c r="CO7" s="25">
        <v>44.03</v>
      </c>
      <c r="CP7" s="25">
        <v>42.03</v>
      </c>
      <c r="CQ7" s="25">
        <v>49.38</v>
      </c>
      <c r="CR7" s="25">
        <v>50.09</v>
      </c>
      <c r="CS7" s="25">
        <v>50.1</v>
      </c>
      <c r="CT7" s="25">
        <v>49.76</v>
      </c>
      <c r="CU7" s="25">
        <v>49.74</v>
      </c>
      <c r="CV7" s="25">
        <v>60.21</v>
      </c>
      <c r="CW7" s="25">
        <v>99.5</v>
      </c>
      <c r="CX7" s="25">
        <v>99.5</v>
      </c>
      <c r="CY7" s="25">
        <v>95.24</v>
      </c>
      <c r="CZ7" s="25">
        <v>99.5</v>
      </c>
      <c r="DA7" s="25">
        <v>99.5</v>
      </c>
      <c r="DB7" s="25">
        <v>78.010000000000005</v>
      </c>
      <c r="DC7" s="25">
        <v>77.599999999999994</v>
      </c>
      <c r="DD7" s="25">
        <v>77.3</v>
      </c>
      <c r="DE7" s="25">
        <v>76.64</v>
      </c>
      <c r="DF7" s="25">
        <v>75.37</v>
      </c>
      <c r="DG7" s="25">
        <v>89.21</v>
      </c>
      <c r="DH7" s="25">
        <v>5.0199999999999996</v>
      </c>
      <c r="DI7" s="25">
        <v>9.3800000000000008</v>
      </c>
      <c r="DJ7" s="25">
        <v>9.01</v>
      </c>
      <c r="DK7" s="25">
        <v>18.37</v>
      </c>
      <c r="DL7" s="25">
        <v>0</v>
      </c>
      <c r="DM7" s="25">
        <v>47.5</v>
      </c>
      <c r="DN7" s="25">
        <v>48.41</v>
      </c>
      <c r="DO7" s="25">
        <v>50.02</v>
      </c>
      <c r="DP7" s="25">
        <v>51.38</v>
      </c>
      <c r="DQ7" s="25">
        <v>52.3</v>
      </c>
      <c r="DR7" s="25">
        <v>52.41</v>
      </c>
      <c r="DS7" s="25">
        <v>2.95</v>
      </c>
      <c r="DT7" s="25">
        <v>2.95</v>
      </c>
      <c r="DU7" s="25">
        <v>2.95</v>
      </c>
      <c r="DV7" s="25">
        <v>2.95</v>
      </c>
      <c r="DW7" s="25">
        <v>2.95</v>
      </c>
      <c r="DX7" s="25">
        <v>17.399999999999999</v>
      </c>
      <c r="DY7" s="25">
        <v>18.64</v>
      </c>
      <c r="DZ7" s="25">
        <v>19.510000000000002</v>
      </c>
      <c r="EA7" s="25">
        <v>21.6</v>
      </c>
      <c r="EB7" s="25">
        <v>23.36</v>
      </c>
      <c r="EC7" s="25">
        <v>26.78</v>
      </c>
      <c r="ED7" s="25">
        <v>0.28000000000000003</v>
      </c>
      <c r="EE7" s="25">
        <v>0.28000000000000003</v>
      </c>
      <c r="EF7" s="25">
        <v>0.28000000000000003</v>
      </c>
      <c r="EG7" s="25">
        <v>0.28000000000000003</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2026-01-28T07:34:31Z</cp:lastPrinted>
  <dcterms:created xsi:type="dcterms:W3CDTF">2025-12-12T09:25:19Z</dcterms:created>
  <dcterms:modified xsi:type="dcterms:W3CDTF">2026-03-05T02:47:07Z</dcterms:modified>
  <cp:category/>
</cp:coreProperties>
</file>