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26 東串良町（済）\"/>
    </mc:Choice>
  </mc:AlternateContent>
  <xr:revisionPtr revIDLastSave="0" documentId="13_ncr:1_{FAAEB9EC-2D41-45B7-8D78-EA6E854AB62E}" xr6:coauthVersionLast="47" xr6:coauthVersionMax="47" xr10:uidLastSave="{00000000-0000-0000-0000-000000000000}"/>
  <workbookProtection workbookAlgorithmName="SHA-512" workbookHashValue="z+uKXutrY59sGbbaM/PjTxLa+NlBX0xadJnRKjGNEMwXEpqDhNl8Ugbxx9uyjEn1EqZOHVSt1oMXGVgbZsp8Tw==" workbookSaltValue="Y3VtkTbx1w+gVyNg9WLlyg=="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R6" i="5"/>
  <c r="Q6" i="5"/>
  <c r="W10" i="4" s="1"/>
  <c r="P6" i="5"/>
  <c r="O6" i="5"/>
  <c r="I10" i="4" s="1"/>
  <c r="N6" i="5"/>
  <c r="B10" i="4" s="1"/>
  <c r="M6" i="5"/>
  <c r="L6" i="5"/>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I85" i="4"/>
  <c r="BB10" i="4"/>
  <c r="AT10" i="4"/>
  <c r="AL10" i="4"/>
  <c r="P10" i="4"/>
  <c r="AT8" i="4"/>
  <c r="AL8" i="4"/>
  <c r="AD8" i="4"/>
  <c r="W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<sst xmlns="http://schemas.openxmlformats.org/spreadsheetml/2006/main" count="228" uniqueCount="113">
  <si>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</si>
  <si>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</si>
  <si>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</si>
  <si>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</si>
  <si>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</si>
  <si>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</si>
  <si>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</si>
  <si>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</si>
  <si>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</si>
  <si>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</si>
  <si>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</si>
  <si>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</si>
  <si>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</si>
  <si>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</si>
  <si>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</si>
  <si>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</si>
  <si>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</si>
  <si>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</si>
  <si>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</si>
  <si>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</si>
  <si>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</si>
  <si>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</si>
  <si>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</si>
  <si>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</si>
  <si>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</si>
  <si>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</si>
  <si>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</si>
  <si>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</si>
  <si>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</si>
  <si>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</si>
  <si>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</si>
  <si>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</si>
  <si>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</si>
  <si>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</si>
  <si>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</si>
  <si>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</si>
  <si>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</si>
  <si>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</si>
  <si>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</si>
  <si>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</si>
  <si>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</si>
  <si>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</si>
  <si>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</si>
  <si>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</si>
  <si>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</si>
  <si>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</si>
  <si>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</si>
  <si>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</si>
  <si>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</si>
  <si>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</si>
  <si>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</si>
  <si>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</si>
  <si>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</si>
  <si>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</si>
  <si>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</si>
  <si>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</si>
  <si>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</si>
  <si>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</si>
  <si>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</si>
  <si>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</si>
  <si>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</si>
  <si>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</si>
  <si>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</si>
  <si>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</si>
  <si>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</si>
  <si>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</si>
  <si>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</si>
  <si>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</si>
  <si>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</si>
  <si>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</si>
  <si>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</si>
  <si>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</si>
  <si>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</si>
  <si>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</si>
  <si>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</si>
  <si>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</si>
  <si>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</si>
  <si>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</si>
  <si>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</si>
  <si>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</si>
  <si>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</si>
  <si>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</si>
  <si>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</si>
  <si>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</si>
  <si>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</si>
  <si>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</si>
  <si>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</si>
  <si>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</si>
  <si>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</si>
  <si>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</si>
  <si>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</si>
  <si>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</si>
  <si>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</si>
  <si>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東串良町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</si>
  <si>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</si>
  <si>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</si>
  <si>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</si>
  <si>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</si>
  <si>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</si>
  <si>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</si>
  <si>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</si>
  <si>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</si>
  <si>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</si>
  <si>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</si>
  <si>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</si>
  <si>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</si>
  <si>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</si>
  <si>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</si>
  <si>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</si>
  <si>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</si>
  <si>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「①経常収支比率」については令和５年度の料金改定により100％を超え、単年度収支が黒字になったが、その改善効果が令和６年度も継続していることがわかる。
　「②累積欠損金比率」については、令和５年度の収支が黒字となったことで減少し、類似団体より低い数値となっていたが、令和６年度で0となっており、さらに改善されたことがわかる。
　「③流動比率」については、流動資産（現預金）と流動負債（未払金）がそれぞれ微減したことによる比率の改善が見られる。数値は400を超えており健全な状態をを維持していると考える。
　「④企業債残高対給水収益比率」については、企業債の償還及び令和５年度の料金改定に伴う給水収益の増で大幅に改善し、令和６年度においても良好な数値を維持している。
　「⑤料金回収率」のについては、令和５年度の料金改定により数値が100％を超えて改善し、令和６年度も引き続き良好な数値を維持していることが分かる。
　「⑥給水原価」については、水源の数が少なく、次亜塩素注入のみの浄水方法であることから、給水に係る費用が類似団体に比べ低い数値となっていることがわかる。
　「⑦施設利用率」については令和５年度同様類似団体に比べ高い数値にあるため良好と言える。
　「⑧有収率」は令和５年度に比べ改善がみられる。今後も管路の更新及び漏水調査の強化などの対応により、さらなる改善に努めたい。</t>
    <rPh sb="15" eb="17">
      <t>レイワ</t>
    </rPh>
    <rPh sb="18" eb="20">
      <t>ネンド</t>
    </rPh>
    <rPh sb="21" eb="25">
      <t>リョウキンカイテイ</t>
    </rPh>
    <rPh sb="33" eb="34">
      <t>コ</t>
    </rPh>
    <rPh sb="36" eb="39">
      <t>タンネンド</t>
    </rPh>
    <rPh sb="39" eb="41">
      <t>シュウシ</t>
    </rPh>
    <rPh sb="42" eb="44">
      <t>クロジ</t>
    </rPh>
    <rPh sb="57" eb="59">
      <t>レイワ</t>
    </rPh>
    <rPh sb="60" eb="62">
      <t>ネンド</t>
    </rPh>
    <rPh sb="63" eb="65">
      <t>ケイゾク</t>
    </rPh>
    <rPh sb="94" eb="96">
      <t>レイワ</t>
    </rPh>
    <rPh sb="97" eb="99">
      <t>ネンド</t>
    </rPh>
    <rPh sb="100" eb="102">
      <t>シュウシ</t>
    </rPh>
    <rPh sb="103" eb="105">
      <t>クロジ</t>
    </rPh>
    <rPh sb="112" eb="114">
      <t>ゲンショウ</t>
    </rPh>
    <rPh sb="116" eb="120">
      <t>ルイジダンタイ</t>
    </rPh>
    <rPh sb="122" eb="123">
      <t>ヒク</t>
    </rPh>
    <rPh sb="124" eb="126">
      <t>スウチ</t>
    </rPh>
    <rPh sb="134" eb="136">
      <t>レイワ</t>
    </rPh>
    <rPh sb="137" eb="139">
      <t>ネンド</t>
    </rPh>
    <rPh sb="151" eb="153">
      <t>カイゼン</t>
    </rPh>
    <rPh sb="178" eb="182">
      <t>リュウドウシサン</t>
    </rPh>
    <rPh sb="183" eb="186">
      <t>ゲンヨキン</t>
    </rPh>
    <rPh sb="188" eb="192">
      <t>リュウドウフサイ</t>
    </rPh>
    <rPh sb="193" eb="196">
      <t>ミバライキン</t>
    </rPh>
    <rPh sb="202" eb="204">
      <t>ビゲン</t>
    </rPh>
    <rPh sb="211" eb="213">
      <t>ヒリツ</t>
    </rPh>
    <rPh sb="214" eb="216">
      <t>カイゼン</t>
    </rPh>
    <rPh sb="217" eb="218">
      <t>ミ</t>
    </rPh>
    <rPh sb="222" eb="224">
      <t>スウチ</t>
    </rPh>
    <rPh sb="229" eb="230">
      <t>コ</t>
    </rPh>
    <rPh sb="234" eb="236">
      <t>ケンゼン</t>
    </rPh>
    <rPh sb="237" eb="239">
      <t>ジョウタイ</t>
    </rPh>
    <rPh sb="241" eb="243">
      <t>イジ</t>
    </rPh>
    <rPh sb="248" eb="249">
      <t>カンガ</t>
    </rPh>
    <rPh sb="281" eb="282">
      <t>オヨ</t>
    </rPh>
    <rPh sb="283" eb="285">
      <t>レイワ</t>
    </rPh>
    <rPh sb="286" eb="288">
      <t>ネンド</t>
    </rPh>
    <rPh sb="289" eb="293">
      <t>リョウキンカイテイ</t>
    </rPh>
    <rPh sb="294" eb="295">
      <t>トモナ</t>
    </rPh>
    <rPh sb="296" eb="300">
      <t>キュウスイシュウエキ</t>
    </rPh>
    <rPh sb="301" eb="302">
      <t>ゾウ</t>
    </rPh>
    <rPh sb="303" eb="305">
      <t>オオハバ</t>
    </rPh>
    <rPh sb="306" eb="308">
      <t>カイゼン</t>
    </rPh>
    <rPh sb="310" eb="312">
      <t>レイワ</t>
    </rPh>
    <rPh sb="313" eb="315">
      <t>ネンド</t>
    </rPh>
    <rPh sb="320" eb="322">
      <t>リョウコウ</t>
    </rPh>
    <rPh sb="323" eb="325">
      <t>スウチ</t>
    </rPh>
    <rPh sb="326" eb="328">
      <t>イジ</t>
    </rPh>
    <rPh sb="339" eb="343">
      <t>キュウスイゲンカ</t>
    </rPh>
    <rPh sb="350" eb="352">
      <t>スイゲン</t>
    </rPh>
    <rPh sb="353" eb="354">
      <t>カズ</t>
    </rPh>
    <rPh sb="355" eb="357">
      <t>ジョウスイ</t>
    </rPh>
    <rPh sb="357" eb="359">
      <t>ホウホウ</t>
    </rPh>
    <rPh sb="360" eb="364">
      <t>ジアエンソ</t>
    </rPh>
    <rPh sb="364" eb="366">
      <t>チュウニュウ</t>
    </rPh>
    <rPh sb="372" eb="374">
      <t>キュウスイ</t>
    </rPh>
    <rPh sb="375" eb="376">
      <t>カカ</t>
    </rPh>
    <rPh sb="377" eb="379">
      <t>ヒヨウ</t>
    </rPh>
    <rPh sb="380" eb="384">
      <t>ルイジダンタイ</t>
    </rPh>
    <rPh sb="385" eb="386">
      <t>クラ</t>
    </rPh>
    <rPh sb="387" eb="388">
      <t>ヒク</t>
    </rPh>
    <rPh sb="389" eb="391">
      <t>スウチ</t>
    </rPh>
    <rPh sb="427" eb="428">
      <t>スク</t>
    </rPh>
    <rPh sb="440" eb="444">
      <t>ジョウスイホウホウ</t>
    </rPh>
    <rPh sb="453" eb="454">
      <t>イ</t>
    </rPh>
    <rPh sb="474" eb="476">
      <t>ジャッカン</t>
    </rPh>
    <rPh sb="477" eb="479">
      <t>ゲンショウ</t>
    </rPh>
    <rPh sb="486" eb="488">
      <t>レイワ</t>
    </rPh>
    <rPh sb="489" eb="491">
      <t>ネンド</t>
    </rPh>
    <rPh sb="495" eb="496">
      <t>ヨコ</t>
    </rPh>
    <rPh sb="499" eb="501">
      <t>スイイ</t>
    </rPh>
    <rPh sb="546" eb="548">
      <t>カイゼン</t>
    </rPh>
    <rPh sb="566" eb="568">
      <t>チョウサ</t>
    </rPh>
    <rPh sb="569" eb="571">
      <t>キョウカ</t>
    </rPh>
    <phoneticPr fontId="4"/>
  </si>
  <si>
    <t>　令和５年度の料金改定以降、経営状況は大きく改善しており、令和６年度においてもその状態が維持されていると評価することができる。今後は、人口減少に伴う料金収入の減少および施設の老朽化に伴う更新需要の増大を見据え、一層の経営改善を図る必要がある。
　また、管路・施設の老朽化や有収水率の向上、人材確保や物価高騰等に関する課題についても、多様な解決手段を組み合わせつつ、可能な限り先回りして対応していかなければならない。
　令和３年度策定の「東串良町新水道ビジョン」をベースに、計画的な施設や基幹管路の更新を進めていく。</t>
    <phoneticPr fontId="4"/>
  </si>
  <si>
    <t>　老朽化の状況について、①有形固定資産減価償却率が増加傾向にあり、②管路経年化率の数値が類似団体より高くなっていることから、管路の経年化が進んでいることが考えれる。ＡＩや衛星画像による解析などの先進技術を用いた漏水対策の検討も進めていく必要がある。また③管路更新率については、令和５年度の０からわずかに増加しているが、適正な更新水準とはいえない。今後は道路改良工事との連携を図りながらも、水道管工事単独での更新を図っていきたい。</t>
    <rPh sb="13" eb="19">
      <t>ユウケイコテイシサン</t>
    </rPh>
    <rPh sb="19" eb="24">
      <t>ゲンカショウキャクリツ</t>
    </rPh>
    <rPh sb="25" eb="29">
      <t>ゾウカケイコウ</t>
    </rPh>
    <rPh sb="69" eb="70">
      <t>スス</t>
    </rPh>
    <rPh sb="77" eb="78">
      <t>カンガ</t>
    </rPh>
    <rPh sb="85" eb="89">
      <t>エイセイガゾウ</t>
    </rPh>
    <rPh sb="92" eb="94">
      <t>カイセキ</t>
    </rPh>
    <rPh sb="97" eb="101">
      <t>センシンギジュツ</t>
    </rPh>
    <rPh sb="102" eb="103">
      <t>モチ</t>
    </rPh>
    <rPh sb="105" eb="107">
      <t>ロウスイ</t>
    </rPh>
    <rPh sb="107" eb="109">
      <t>タイサク</t>
    </rPh>
    <rPh sb="110" eb="112">
      <t>ケントウ</t>
    </rPh>
    <rPh sb="113" eb="114">
      <t>スス</t>
    </rPh>
    <rPh sb="118" eb="120">
      <t>ヒツヨウ</t>
    </rPh>
    <rPh sb="127" eb="132">
      <t>カンロコウシンリツ</t>
    </rPh>
    <rPh sb="138" eb="140">
      <t>レイワ</t>
    </rPh>
    <rPh sb="141" eb="143">
      <t>ネンド</t>
    </rPh>
    <rPh sb="151" eb="153">
      <t>ゾウカ</t>
    </rPh>
    <rPh sb="159" eb="161">
      <t>テキセイ</t>
    </rPh>
    <rPh sb="162" eb="166">
      <t>コウシンスイジュン</t>
    </rPh>
    <rPh sb="173" eb="175">
      <t>コンゴ</t>
    </rPh>
    <rPh sb="199" eb="201">
      <t>タンドク</t>
    </rPh>
    <rPh sb="203" eb="205">
      <t>コウシン</t>
    </rPh>
    <rPh sb="206" eb="207">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</si>
</sst>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formatCode="#,##0.00;&quot;△&quot;#,##0.00">
                  <c:v>0</c:v>
                </c:pt>
                <c:pt idx="1">
                  <c:v>0.31</c:v>
                </c:pt>
                <c:pt idx="2">
                  <c:v>0.62</c:v>
                </c:pt>
                <c:pt idx="3" formatCode="#,##0.00;&quot;△&quot;#,##0.00">
                  <c:v>0</c:v>
                </c:pt>
                <c:pt idx="4">
                  <c:v>0.14000000000000001</c:v>
                </c:pt>
              </c:numCache>
            </c:numRef>
          </c:val>
          <c:extLst>
            <c:ext xmlns:c16="http://schemas.microsoft.com/office/drawing/2014/chart" uri="{C3380CC4-5D6E-409C-BE32-E72D297353CC}">
              <c16:uniqueId val="{00000000-BB16-4DA0-989B-D29EC281CA6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BB16-4DA0-989B-D29EC281CA6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72.239999999999995</c:v>
                </c:pt>
                <c:pt idx="1">
                  <c:v>69.010000000000005</c:v>
                </c:pt>
                <c:pt idx="2">
                  <c:v>68.069999999999993</c:v>
                </c:pt>
                <c:pt idx="3">
                  <c:v>66.650000000000006</c:v>
                </c:pt>
                <c:pt idx="4">
                  <c:v>65.36</c:v>
                </c:pt>
              </c:numCache>
            </c:numRef>
          </c:val>
          <c:extLst>
            <c:ext xmlns:c16="http://schemas.microsoft.com/office/drawing/2014/chart" uri="{C3380CC4-5D6E-409C-BE32-E72D297353CC}">
              <c16:uniqueId val="{00000000-CFC5-4846-97CA-61D701B1AD6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CFC5-4846-97CA-61D701B1AD6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79.41</c:v>
                </c:pt>
                <c:pt idx="1">
                  <c:v>80.97</c:v>
                </c:pt>
                <c:pt idx="2">
                  <c:v>81.27</c:v>
                </c:pt>
                <c:pt idx="3">
                  <c:v>81.06</c:v>
                </c:pt>
                <c:pt idx="4">
                  <c:v>81.790000000000006</c:v>
                </c:pt>
              </c:numCache>
            </c:numRef>
          </c:val>
          <c:extLst>
            <c:ext xmlns:c16="http://schemas.microsoft.com/office/drawing/2014/chart" uri="{C3380CC4-5D6E-409C-BE32-E72D297353CC}">
              <c16:uniqueId val="{00000000-A9F6-4D90-A646-86FE075E4F7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A9F6-4D90-A646-86FE075E4F7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90.41</c:v>
                </c:pt>
                <c:pt idx="1">
                  <c:v>90.52</c:v>
                </c:pt>
                <c:pt idx="2">
                  <c:v>93.88</c:v>
                </c:pt>
                <c:pt idx="3">
                  <c:v>130</c:v>
                </c:pt>
                <c:pt idx="4">
                  <c:v>130.15</c:v>
                </c:pt>
              </c:numCache>
            </c:numRef>
          </c:val>
          <c:extLst>
            <c:ext xmlns:c16="http://schemas.microsoft.com/office/drawing/2014/chart" uri="{C3380CC4-5D6E-409C-BE32-E72D297353CC}">
              <c16:uniqueId val="{00000000-6C85-44FA-8E09-638711CFC0A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6C85-44FA-8E09-638711CFC0A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5.13</c:v>
                </c:pt>
                <c:pt idx="1">
                  <c:v>10.26</c:v>
                </c:pt>
                <c:pt idx="2">
                  <c:v>13.69</c:v>
                </c:pt>
                <c:pt idx="3">
                  <c:v>18.100000000000001</c:v>
                </c:pt>
                <c:pt idx="4">
                  <c:v>21.5</c:v>
                </c:pt>
              </c:numCache>
            </c:numRef>
          </c:val>
          <c:extLst>
            <c:ext xmlns:c16="http://schemas.microsoft.com/office/drawing/2014/chart" uri="{C3380CC4-5D6E-409C-BE32-E72D297353CC}">
              <c16:uniqueId val="{00000000-96F2-4537-9CBF-2B0A6896848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96F2-4537-9CBF-2B0A6896848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25.92</c:v>
                </c:pt>
                <c:pt idx="1">
                  <c:v>25.59</c:v>
                </c:pt>
                <c:pt idx="2">
                  <c:v>25.06</c:v>
                </c:pt>
                <c:pt idx="3">
                  <c:v>25.06</c:v>
                </c:pt>
                <c:pt idx="4">
                  <c:v>24.93</c:v>
                </c:pt>
              </c:numCache>
            </c:numRef>
          </c:val>
          <c:extLst>
            <c:ext xmlns:c16="http://schemas.microsoft.com/office/drawing/2014/chart" uri="{C3380CC4-5D6E-409C-BE32-E72D297353CC}">
              <c16:uniqueId val="{00000000-CDD6-49D5-94BC-0F8E99390A9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CDD6-49D5-94BC-0F8E99390A9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20.6</c:v>
                </c:pt>
                <c:pt idx="1">
                  <c:v>36.79</c:v>
                </c:pt>
                <c:pt idx="2">
                  <c:v>46.61</c:v>
                </c:pt>
                <c:pt idx="3">
                  <c:v>2.2999999999999998</c:v>
                </c:pt>
                <c:pt idx="4" formatCode="#,##0.00;&quot;△&quot;#,##0.00">
                  <c:v>0</c:v>
                </c:pt>
              </c:numCache>
            </c:numRef>
          </c:val>
          <c:extLst>
            <c:ext xmlns:c16="http://schemas.microsoft.com/office/drawing/2014/chart" uri="{C3380CC4-5D6E-409C-BE32-E72D297353CC}">
              <c16:uniqueId val="{00000000-C6C7-48D7-BECA-33FDC541FF6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C6C7-48D7-BECA-33FDC541FF6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534.86</c:v>
                </c:pt>
                <c:pt idx="1">
                  <c:v>635.21</c:v>
                </c:pt>
                <c:pt idx="2">
                  <c:v>463.16</c:v>
                </c:pt>
                <c:pt idx="3">
                  <c:v>393.92</c:v>
                </c:pt>
                <c:pt idx="4">
                  <c:v>417.67</c:v>
                </c:pt>
              </c:numCache>
            </c:numRef>
          </c:val>
          <c:extLst>
            <c:ext xmlns:c16="http://schemas.microsoft.com/office/drawing/2014/chart" uri="{C3380CC4-5D6E-409C-BE32-E72D297353CC}">
              <c16:uniqueId val="{00000000-B447-44F5-92C9-71292406446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B447-44F5-92C9-71292406446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769.18</c:v>
                </c:pt>
                <c:pt idx="1">
                  <c:v>749.62</c:v>
                </c:pt>
                <c:pt idx="2">
                  <c:v>703.4</c:v>
                </c:pt>
                <c:pt idx="3">
                  <c:v>456.75</c:v>
                </c:pt>
                <c:pt idx="4">
                  <c:v>391.78</c:v>
                </c:pt>
              </c:numCache>
            </c:numRef>
          </c:val>
          <c:extLst>
            <c:ext xmlns:c16="http://schemas.microsoft.com/office/drawing/2014/chart" uri="{C3380CC4-5D6E-409C-BE32-E72D297353CC}">
              <c16:uniqueId val="{00000000-6F6A-4F99-8754-2D18BC749FA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6F6A-4F99-8754-2D18BC749FA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70.66</c:v>
                </c:pt>
                <c:pt idx="1">
                  <c:v>68.47</c:v>
                </c:pt>
                <c:pt idx="2">
                  <c:v>71.55</c:v>
                </c:pt>
                <c:pt idx="3">
                  <c:v>109.5</c:v>
                </c:pt>
                <c:pt idx="4">
                  <c:v>108.11</c:v>
                </c:pt>
              </c:numCache>
            </c:numRef>
          </c:val>
          <c:extLst>
            <c:ext xmlns:c16="http://schemas.microsoft.com/office/drawing/2014/chart" uri="{C3380CC4-5D6E-409C-BE32-E72D297353CC}">
              <c16:uniqueId val="{00000000-B12D-46F2-9370-14640135A48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B12D-46F2-9370-14640135A48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134.12</c:v>
                </c:pt>
                <c:pt idx="1">
                  <c:v>136.76</c:v>
                </c:pt>
                <c:pt idx="2">
                  <c:v>131.26</c:v>
                </c:pt>
                <c:pt idx="3">
                  <c:v>124.17</c:v>
                </c:pt>
                <c:pt idx="4">
                  <c:v>133.9</c:v>
                </c:pt>
              </c:numCache>
            </c:numRef>
          </c:val>
          <c:extLst>
            <c:ext xmlns:c16="http://schemas.microsoft.com/office/drawing/2014/chart" uri="{C3380CC4-5D6E-409C-BE32-E72D297353CC}">
              <c16:uniqueId val="{00000000-5ADD-45DC-B690-5F4B7911E93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5ADD-45DC-B690-5F4B7911E93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zoomScale="60" zoomScaleNormal="10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鹿児島県　東串良町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A8</v>
      </c>
      <c r="X8" s="74"/>
      <c r="Y8" s="74"/>
      <c r="Z8" s="74"/>
      <c r="AA8" s="74"/>
      <c r="AB8" s="74"/>
      <c r="AC8" s="74"/>
      <c r="AD8" s="74" t="str">
        <f>データ!$M$6</f>
        <v>非設置</v>
      </c>
      <c r="AE8" s="74"/>
      <c r="AF8" s="74"/>
      <c r="AG8" s="74"/>
      <c r="AH8" s="74"/>
      <c r="AI8" s="74"/>
      <c r="AJ8" s="74"/>
      <c r="AK8" s="2"/>
      <c r="AL8" s="65">
        <f>データ!$R$6</f>
        <v>6361</v>
      </c>
      <c r="AM8" s="65"/>
      <c r="AN8" s="65"/>
      <c r="AO8" s="65"/>
      <c r="AP8" s="65"/>
      <c r="AQ8" s="65"/>
      <c r="AR8" s="65"/>
      <c r="AS8" s="65"/>
      <c r="AT8" s="36">
        <f>データ!$S$6</f>
        <v>27.85</v>
      </c>
      <c r="AU8" s="37"/>
      <c r="AV8" s="37"/>
      <c r="AW8" s="37"/>
      <c r="AX8" s="37"/>
      <c r="AY8" s="37"/>
      <c r="AZ8" s="37"/>
      <c r="BA8" s="37"/>
      <c r="BB8" s="54">
        <f>データ!$T$6</f>
        <v>228.4</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64.55</v>
      </c>
      <c r="J10" s="37"/>
      <c r="K10" s="37"/>
      <c r="L10" s="37"/>
      <c r="M10" s="37"/>
      <c r="N10" s="37"/>
      <c r="O10" s="64"/>
      <c r="P10" s="54">
        <f>データ!$P$6</f>
        <v>95.22</v>
      </c>
      <c r="Q10" s="54"/>
      <c r="R10" s="54"/>
      <c r="S10" s="54"/>
      <c r="T10" s="54"/>
      <c r="U10" s="54"/>
      <c r="V10" s="54"/>
      <c r="W10" s="65">
        <f>データ!$Q$6</f>
        <v>2990</v>
      </c>
      <c r="X10" s="65"/>
      <c r="Y10" s="65"/>
      <c r="Z10" s="65"/>
      <c r="AA10" s="65"/>
      <c r="AB10" s="65"/>
      <c r="AC10" s="65"/>
      <c r="AD10" s="2"/>
      <c r="AE10" s="2"/>
      <c r="AF10" s="2"/>
      <c r="AG10" s="2"/>
      <c r="AH10" s="2"/>
      <c r="AI10" s="2"/>
      <c r="AJ10" s="2"/>
      <c r="AK10" s="2"/>
      <c r="AL10" s="65">
        <f>データ!$U$6</f>
        <v>6010</v>
      </c>
      <c r="AM10" s="65"/>
      <c r="AN10" s="65"/>
      <c r="AO10" s="65"/>
      <c r="AP10" s="65"/>
      <c r="AQ10" s="65"/>
      <c r="AR10" s="65"/>
      <c r="AS10" s="65"/>
      <c r="AT10" s="36">
        <f>データ!$V$6</f>
        <v>18.05</v>
      </c>
      <c r="AU10" s="37"/>
      <c r="AV10" s="37"/>
      <c r="AW10" s="37"/>
      <c r="AX10" s="37"/>
      <c r="AY10" s="37"/>
      <c r="AZ10" s="37"/>
      <c r="BA10" s="37"/>
      <c r="BB10" s="54">
        <f>データ!$W$6</f>
        <v>332.96</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9" t="s">
        <v>110</v>
      </c>
      <c r="BM16" s="90"/>
      <c r="BN16" s="90"/>
      <c r="BO16" s="90"/>
      <c r="BP16" s="90"/>
      <c r="BQ16" s="90"/>
      <c r="BR16" s="90"/>
      <c r="BS16" s="90"/>
      <c r="BT16" s="90"/>
      <c r="BU16" s="90"/>
      <c r="BV16" s="90"/>
      <c r="BW16" s="90"/>
      <c r="BX16" s="90"/>
      <c r="BY16" s="90"/>
      <c r="BZ16" s="9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9"/>
      <c r="BM17" s="90"/>
      <c r="BN17" s="90"/>
      <c r="BO17" s="90"/>
      <c r="BP17" s="90"/>
      <c r="BQ17" s="90"/>
      <c r="BR17" s="90"/>
      <c r="BS17" s="90"/>
      <c r="BT17" s="90"/>
      <c r="BU17" s="90"/>
      <c r="BV17" s="90"/>
      <c r="BW17" s="90"/>
      <c r="BX17" s="90"/>
      <c r="BY17" s="90"/>
      <c r="BZ17" s="9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9"/>
      <c r="BM18" s="90"/>
      <c r="BN18" s="90"/>
      <c r="BO18" s="90"/>
      <c r="BP18" s="90"/>
      <c r="BQ18" s="90"/>
      <c r="BR18" s="90"/>
      <c r="BS18" s="90"/>
      <c r="BT18" s="90"/>
      <c r="BU18" s="90"/>
      <c r="BV18" s="90"/>
      <c r="BW18" s="90"/>
      <c r="BX18" s="90"/>
      <c r="BY18" s="90"/>
      <c r="BZ18" s="9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9"/>
      <c r="BM19" s="90"/>
      <c r="BN19" s="90"/>
      <c r="BO19" s="90"/>
      <c r="BP19" s="90"/>
      <c r="BQ19" s="90"/>
      <c r="BR19" s="90"/>
      <c r="BS19" s="90"/>
      <c r="BT19" s="90"/>
      <c r="BU19" s="90"/>
      <c r="BV19" s="90"/>
      <c r="BW19" s="90"/>
      <c r="BX19" s="90"/>
      <c r="BY19" s="90"/>
      <c r="BZ19" s="9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9"/>
      <c r="BM20" s="90"/>
      <c r="BN20" s="90"/>
      <c r="BO20" s="90"/>
      <c r="BP20" s="90"/>
      <c r="BQ20" s="90"/>
      <c r="BR20" s="90"/>
      <c r="BS20" s="90"/>
      <c r="BT20" s="90"/>
      <c r="BU20" s="90"/>
      <c r="BV20" s="90"/>
      <c r="BW20" s="90"/>
      <c r="BX20" s="90"/>
      <c r="BY20" s="90"/>
      <c r="BZ20" s="9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9"/>
      <c r="BM21" s="90"/>
      <c r="BN21" s="90"/>
      <c r="BO21" s="90"/>
      <c r="BP21" s="90"/>
      <c r="BQ21" s="90"/>
      <c r="BR21" s="90"/>
      <c r="BS21" s="90"/>
      <c r="BT21" s="90"/>
      <c r="BU21" s="90"/>
      <c r="BV21" s="90"/>
      <c r="BW21" s="90"/>
      <c r="BX21" s="90"/>
      <c r="BY21" s="90"/>
      <c r="BZ21" s="9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9"/>
      <c r="BM22" s="90"/>
      <c r="BN22" s="90"/>
      <c r="BO22" s="90"/>
      <c r="BP22" s="90"/>
      <c r="BQ22" s="90"/>
      <c r="BR22" s="90"/>
      <c r="BS22" s="90"/>
      <c r="BT22" s="90"/>
      <c r="BU22" s="90"/>
      <c r="BV22" s="90"/>
      <c r="BW22" s="90"/>
      <c r="BX22" s="90"/>
      <c r="BY22" s="90"/>
      <c r="BZ22" s="9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9"/>
      <c r="BM23" s="90"/>
      <c r="BN23" s="90"/>
      <c r="BO23" s="90"/>
      <c r="BP23" s="90"/>
      <c r="BQ23" s="90"/>
      <c r="BR23" s="90"/>
      <c r="BS23" s="90"/>
      <c r="BT23" s="90"/>
      <c r="BU23" s="90"/>
      <c r="BV23" s="90"/>
      <c r="BW23" s="90"/>
      <c r="BX23" s="90"/>
      <c r="BY23" s="90"/>
      <c r="BZ23" s="9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9"/>
      <c r="BM24" s="90"/>
      <c r="BN24" s="90"/>
      <c r="BO24" s="90"/>
      <c r="BP24" s="90"/>
      <c r="BQ24" s="90"/>
      <c r="BR24" s="90"/>
      <c r="BS24" s="90"/>
      <c r="BT24" s="90"/>
      <c r="BU24" s="90"/>
      <c r="BV24" s="90"/>
      <c r="BW24" s="90"/>
      <c r="BX24" s="90"/>
      <c r="BY24" s="90"/>
      <c r="BZ24" s="9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9"/>
      <c r="BM25" s="90"/>
      <c r="BN25" s="90"/>
      <c r="BO25" s="90"/>
      <c r="BP25" s="90"/>
      <c r="BQ25" s="90"/>
      <c r="BR25" s="90"/>
      <c r="BS25" s="90"/>
      <c r="BT25" s="90"/>
      <c r="BU25" s="90"/>
      <c r="BV25" s="90"/>
      <c r="BW25" s="90"/>
      <c r="BX25" s="90"/>
      <c r="BY25" s="90"/>
      <c r="BZ25" s="9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9"/>
      <c r="BM26" s="90"/>
      <c r="BN26" s="90"/>
      <c r="BO26" s="90"/>
      <c r="BP26" s="90"/>
      <c r="BQ26" s="90"/>
      <c r="BR26" s="90"/>
      <c r="BS26" s="90"/>
      <c r="BT26" s="90"/>
      <c r="BU26" s="90"/>
      <c r="BV26" s="90"/>
      <c r="BW26" s="90"/>
      <c r="BX26" s="90"/>
      <c r="BY26" s="90"/>
      <c r="BZ26" s="9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9"/>
      <c r="BM27" s="90"/>
      <c r="BN27" s="90"/>
      <c r="BO27" s="90"/>
      <c r="BP27" s="90"/>
      <c r="BQ27" s="90"/>
      <c r="BR27" s="90"/>
      <c r="BS27" s="90"/>
      <c r="BT27" s="90"/>
      <c r="BU27" s="90"/>
      <c r="BV27" s="90"/>
      <c r="BW27" s="90"/>
      <c r="BX27" s="90"/>
      <c r="BY27" s="90"/>
      <c r="BZ27" s="9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9"/>
      <c r="BM28" s="90"/>
      <c r="BN28" s="90"/>
      <c r="BO28" s="90"/>
      <c r="BP28" s="90"/>
      <c r="BQ28" s="90"/>
      <c r="BR28" s="90"/>
      <c r="BS28" s="90"/>
      <c r="BT28" s="90"/>
      <c r="BU28" s="90"/>
      <c r="BV28" s="90"/>
      <c r="BW28" s="90"/>
      <c r="BX28" s="90"/>
      <c r="BY28" s="90"/>
      <c r="BZ28" s="9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9"/>
      <c r="BM29" s="90"/>
      <c r="BN29" s="90"/>
      <c r="BO29" s="90"/>
      <c r="BP29" s="90"/>
      <c r="BQ29" s="90"/>
      <c r="BR29" s="90"/>
      <c r="BS29" s="90"/>
      <c r="BT29" s="90"/>
      <c r="BU29" s="90"/>
      <c r="BV29" s="90"/>
      <c r="BW29" s="90"/>
      <c r="BX29" s="90"/>
      <c r="BY29" s="90"/>
      <c r="BZ29" s="9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9"/>
      <c r="BM30" s="90"/>
      <c r="BN30" s="90"/>
      <c r="BO30" s="90"/>
      <c r="BP30" s="90"/>
      <c r="BQ30" s="90"/>
      <c r="BR30" s="90"/>
      <c r="BS30" s="90"/>
      <c r="BT30" s="90"/>
      <c r="BU30" s="90"/>
      <c r="BV30" s="90"/>
      <c r="BW30" s="90"/>
      <c r="BX30" s="90"/>
      <c r="BY30" s="90"/>
      <c r="BZ30" s="9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9"/>
      <c r="BM31" s="90"/>
      <c r="BN31" s="90"/>
      <c r="BO31" s="90"/>
      <c r="BP31" s="90"/>
      <c r="BQ31" s="90"/>
      <c r="BR31" s="90"/>
      <c r="BS31" s="90"/>
      <c r="BT31" s="90"/>
      <c r="BU31" s="90"/>
      <c r="BV31" s="90"/>
      <c r="BW31" s="90"/>
      <c r="BX31" s="90"/>
      <c r="BY31" s="90"/>
      <c r="BZ31" s="9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9"/>
      <c r="BM32" s="90"/>
      <c r="BN32" s="90"/>
      <c r="BO32" s="90"/>
      <c r="BP32" s="90"/>
      <c r="BQ32" s="90"/>
      <c r="BR32" s="90"/>
      <c r="BS32" s="90"/>
      <c r="BT32" s="90"/>
      <c r="BU32" s="90"/>
      <c r="BV32" s="90"/>
      <c r="BW32" s="90"/>
      <c r="BX32" s="90"/>
      <c r="BY32" s="90"/>
      <c r="BZ32" s="9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9"/>
      <c r="BM33" s="90"/>
      <c r="BN33" s="90"/>
      <c r="BO33" s="90"/>
      <c r="BP33" s="90"/>
      <c r="BQ33" s="90"/>
      <c r="BR33" s="90"/>
      <c r="BS33" s="90"/>
      <c r="BT33" s="90"/>
      <c r="BU33" s="90"/>
      <c r="BV33" s="90"/>
      <c r="BW33" s="90"/>
      <c r="BX33" s="90"/>
      <c r="BY33" s="90"/>
      <c r="BZ33" s="9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9"/>
      <c r="BM34" s="90"/>
      <c r="BN34" s="90"/>
      <c r="BO34" s="90"/>
      <c r="BP34" s="90"/>
      <c r="BQ34" s="90"/>
      <c r="BR34" s="90"/>
      <c r="BS34" s="90"/>
      <c r="BT34" s="90"/>
      <c r="BU34" s="90"/>
      <c r="BV34" s="90"/>
      <c r="BW34" s="90"/>
      <c r="BX34" s="90"/>
      <c r="BY34" s="90"/>
      <c r="BZ34" s="9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9"/>
      <c r="BM35" s="90"/>
      <c r="BN35" s="90"/>
      <c r="BO35" s="90"/>
      <c r="BP35" s="90"/>
      <c r="BQ35" s="90"/>
      <c r="BR35" s="90"/>
      <c r="BS35" s="90"/>
      <c r="BT35" s="90"/>
      <c r="BU35" s="90"/>
      <c r="BV35" s="90"/>
      <c r="BW35" s="90"/>
      <c r="BX35" s="90"/>
      <c r="BY35" s="90"/>
      <c r="BZ35" s="9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9"/>
      <c r="BM36" s="90"/>
      <c r="BN36" s="90"/>
      <c r="BO36" s="90"/>
      <c r="BP36" s="90"/>
      <c r="BQ36" s="90"/>
      <c r="BR36" s="90"/>
      <c r="BS36" s="90"/>
      <c r="BT36" s="90"/>
      <c r="BU36" s="90"/>
      <c r="BV36" s="90"/>
      <c r="BW36" s="90"/>
      <c r="BX36" s="90"/>
      <c r="BY36" s="90"/>
      <c r="BZ36" s="9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9"/>
      <c r="BM37" s="90"/>
      <c r="BN37" s="90"/>
      <c r="BO37" s="90"/>
      <c r="BP37" s="90"/>
      <c r="BQ37" s="90"/>
      <c r="BR37" s="90"/>
      <c r="BS37" s="90"/>
      <c r="BT37" s="90"/>
      <c r="BU37" s="90"/>
      <c r="BV37" s="90"/>
      <c r="BW37" s="90"/>
      <c r="BX37" s="90"/>
      <c r="BY37" s="90"/>
      <c r="BZ37" s="9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9"/>
      <c r="BM38" s="90"/>
      <c r="BN38" s="90"/>
      <c r="BO38" s="90"/>
      <c r="BP38" s="90"/>
      <c r="BQ38" s="90"/>
      <c r="BR38" s="90"/>
      <c r="BS38" s="90"/>
      <c r="BT38" s="90"/>
      <c r="BU38" s="90"/>
      <c r="BV38" s="90"/>
      <c r="BW38" s="90"/>
      <c r="BX38" s="90"/>
      <c r="BY38" s="90"/>
      <c r="BZ38" s="9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9"/>
      <c r="BM39" s="90"/>
      <c r="BN39" s="90"/>
      <c r="BO39" s="90"/>
      <c r="BP39" s="90"/>
      <c r="BQ39" s="90"/>
      <c r="BR39" s="90"/>
      <c r="BS39" s="90"/>
      <c r="BT39" s="90"/>
      <c r="BU39" s="90"/>
      <c r="BV39" s="90"/>
      <c r="BW39" s="90"/>
      <c r="BX39" s="90"/>
      <c r="BY39" s="90"/>
      <c r="BZ39" s="9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9"/>
      <c r="BM40" s="90"/>
      <c r="BN40" s="90"/>
      <c r="BO40" s="90"/>
      <c r="BP40" s="90"/>
      <c r="BQ40" s="90"/>
      <c r="BR40" s="90"/>
      <c r="BS40" s="90"/>
      <c r="BT40" s="90"/>
      <c r="BU40" s="90"/>
      <c r="BV40" s="90"/>
      <c r="BW40" s="90"/>
      <c r="BX40" s="90"/>
      <c r="BY40" s="90"/>
      <c r="BZ40" s="9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9"/>
      <c r="BM41" s="90"/>
      <c r="BN41" s="90"/>
      <c r="BO41" s="90"/>
      <c r="BP41" s="90"/>
      <c r="BQ41" s="90"/>
      <c r="BR41" s="90"/>
      <c r="BS41" s="90"/>
      <c r="BT41" s="90"/>
      <c r="BU41" s="90"/>
      <c r="BV41" s="90"/>
      <c r="BW41" s="90"/>
      <c r="BX41" s="90"/>
      <c r="BY41" s="90"/>
      <c r="BZ41" s="9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9"/>
      <c r="BM42" s="90"/>
      <c r="BN42" s="90"/>
      <c r="BO42" s="90"/>
      <c r="BP42" s="90"/>
      <c r="BQ42" s="90"/>
      <c r="BR42" s="90"/>
      <c r="BS42" s="90"/>
      <c r="BT42" s="90"/>
      <c r="BU42" s="90"/>
      <c r="BV42" s="90"/>
      <c r="BW42" s="90"/>
      <c r="BX42" s="90"/>
      <c r="BY42" s="90"/>
      <c r="BZ42" s="9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9"/>
      <c r="BM43" s="90"/>
      <c r="BN43" s="90"/>
      <c r="BO43" s="90"/>
      <c r="BP43" s="90"/>
      <c r="BQ43" s="90"/>
      <c r="BR43" s="90"/>
      <c r="BS43" s="90"/>
      <c r="BT43" s="90"/>
      <c r="BU43" s="90"/>
      <c r="BV43" s="90"/>
      <c r="BW43" s="90"/>
      <c r="BX43" s="90"/>
      <c r="BY43" s="90"/>
      <c r="BZ43" s="9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9"/>
      <c r="BM44" s="90"/>
      <c r="BN44" s="90"/>
      <c r="BO44" s="90"/>
      <c r="BP44" s="90"/>
      <c r="BQ44" s="90"/>
      <c r="BR44" s="90"/>
      <c r="BS44" s="90"/>
      <c r="BT44" s="90"/>
      <c r="BU44" s="90"/>
      <c r="BV44" s="90"/>
      <c r="BW44" s="90"/>
      <c r="BX44" s="90"/>
      <c r="BY44" s="90"/>
      <c r="BZ44" s="9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112</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W9SGffCf8AvmpFtfBlzc33RABTn9ALRJ7JR69iGPZbgqFTS9bWN+BDwPJdOyvtF2IjaM80xWT7l6etghKecAug==" saltValue="aSTb42Eya511E25YheU4c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464821</v>
      </c>
      <c r="D6" s="20">
        <f t="shared" si="3"/>
        <v>46</v>
      </c>
      <c r="E6" s="20">
        <f t="shared" si="3"/>
        <v>1</v>
      </c>
      <c r="F6" s="20">
        <f t="shared" si="3"/>
        <v>0</v>
      </c>
      <c r="G6" s="20">
        <f t="shared" si="3"/>
        <v>1</v>
      </c>
      <c r="H6" s="20" t="str">
        <f t="shared" si="3"/>
        <v>鹿児島県　東串良町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64.55</v>
      </c>
      <c r="P6" s="21">
        <f t="shared" si="3"/>
        <v>95.22</v>
      </c>
      <c r="Q6" s="21">
        <f t="shared" si="3"/>
        <v>2990</v>
      </c>
      <c r="R6" s="21">
        <f t="shared" si="3"/>
        <v>6361</v>
      </c>
      <c r="S6" s="21">
        <f t="shared" si="3"/>
        <v>27.85</v>
      </c>
      <c r="T6" s="21">
        <f t="shared" si="3"/>
        <v>228.4</v>
      </c>
      <c r="U6" s="21">
        <f t="shared" si="3"/>
        <v>6010</v>
      </c>
      <c r="V6" s="21">
        <f t="shared" si="3"/>
        <v>18.05</v>
      </c>
      <c r="W6" s="21">
        <f t="shared" si="3"/>
        <v>332.96</v>
      </c>
      <c r="X6" s="22">
        <f>IF(X7="",NA(),X7)</f>
        <v>90.41</v>
      </c>
      <c r="Y6" s="22">
        <f t="shared" ref="Y6:AG6" si="4">IF(Y7="",NA(),Y7)</f>
        <v>90.52</v>
      </c>
      <c r="Z6" s="22">
        <f t="shared" si="4"/>
        <v>93.88</v>
      </c>
      <c r="AA6" s="22">
        <f t="shared" si="4"/>
        <v>130</v>
      </c>
      <c r="AB6" s="22">
        <f t="shared" si="4"/>
        <v>130.15</v>
      </c>
      <c r="AC6" s="22">
        <f t="shared" si="4"/>
        <v>105.34</v>
      </c>
      <c r="AD6" s="22">
        <f t="shared" si="4"/>
        <v>105.77</v>
      </c>
      <c r="AE6" s="22">
        <f t="shared" si="4"/>
        <v>104.82</v>
      </c>
      <c r="AF6" s="22">
        <f t="shared" si="4"/>
        <v>106.46</v>
      </c>
      <c r="AG6" s="22">
        <f t="shared" si="4"/>
        <v>103.41</v>
      </c>
      <c r="AH6" s="21" t="str">
        <f>IF(AH7="","",IF(AH7="-","【-】","【"&amp;SUBSTITUTE(TEXT(AH7,"#,##0.00"),"-","△")&amp;"】"))</f>
        <v>【107.26】</v>
      </c>
      <c r="AI6" s="22">
        <f>IF(AI7="",NA(),AI7)</f>
        <v>20.6</v>
      </c>
      <c r="AJ6" s="22">
        <f t="shared" ref="AJ6:AR6" si="5">IF(AJ7="",NA(),AJ7)</f>
        <v>36.79</v>
      </c>
      <c r="AK6" s="22">
        <f t="shared" si="5"/>
        <v>46.61</v>
      </c>
      <c r="AL6" s="22">
        <f t="shared" si="5"/>
        <v>2.2999999999999998</v>
      </c>
      <c r="AM6" s="21">
        <f t="shared" si="5"/>
        <v>0</v>
      </c>
      <c r="AN6" s="22">
        <f t="shared" si="5"/>
        <v>24.04</v>
      </c>
      <c r="AO6" s="22">
        <f t="shared" si="5"/>
        <v>28.03</v>
      </c>
      <c r="AP6" s="22">
        <f t="shared" si="5"/>
        <v>26.73</v>
      </c>
      <c r="AQ6" s="22">
        <f t="shared" si="5"/>
        <v>27.85</v>
      </c>
      <c r="AR6" s="22">
        <f t="shared" si="5"/>
        <v>28</v>
      </c>
      <c r="AS6" s="21" t="str">
        <f>IF(AS7="","",IF(AS7="-","【-】","【"&amp;SUBSTITUTE(TEXT(AS7,"#,##0.00"),"-","△")&amp;"】"))</f>
        <v>【1.61】</v>
      </c>
      <c r="AT6" s="22">
        <f>IF(AT7="",NA(),AT7)</f>
        <v>534.86</v>
      </c>
      <c r="AU6" s="22">
        <f t="shared" ref="AU6:BC6" si="6">IF(AU7="",NA(),AU7)</f>
        <v>635.21</v>
      </c>
      <c r="AV6" s="22">
        <f t="shared" si="6"/>
        <v>463.16</v>
      </c>
      <c r="AW6" s="22">
        <f t="shared" si="6"/>
        <v>393.92</v>
      </c>
      <c r="AX6" s="22">
        <f t="shared" si="6"/>
        <v>417.67</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769.18</v>
      </c>
      <c r="BF6" s="22">
        <f t="shared" ref="BF6:BN6" si="7">IF(BF7="",NA(),BF7)</f>
        <v>749.62</v>
      </c>
      <c r="BG6" s="22">
        <f t="shared" si="7"/>
        <v>703.4</v>
      </c>
      <c r="BH6" s="22">
        <f t="shared" si="7"/>
        <v>456.75</v>
      </c>
      <c r="BI6" s="22">
        <f t="shared" si="7"/>
        <v>391.78</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70.66</v>
      </c>
      <c r="BQ6" s="22">
        <f t="shared" ref="BQ6:BY6" si="8">IF(BQ7="",NA(),BQ7)</f>
        <v>68.47</v>
      </c>
      <c r="BR6" s="22">
        <f t="shared" si="8"/>
        <v>71.55</v>
      </c>
      <c r="BS6" s="22">
        <f t="shared" si="8"/>
        <v>109.5</v>
      </c>
      <c r="BT6" s="22">
        <f t="shared" si="8"/>
        <v>108.11</v>
      </c>
      <c r="BU6" s="22">
        <f t="shared" si="8"/>
        <v>82.78</v>
      </c>
      <c r="BV6" s="22">
        <f t="shared" si="8"/>
        <v>84.82</v>
      </c>
      <c r="BW6" s="22">
        <f t="shared" si="8"/>
        <v>82.29</v>
      </c>
      <c r="BX6" s="22">
        <f t="shared" si="8"/>
        <v>84.16</v>
      </c>
      <c r="BY6" s="22">
        <f t="shared" si="8"/>
        <v>81.45</v>
      </c>
      <c r="BZ6" s="21" t="str">
        <f>IF(BZ7="","",IF(BZ7="-","【-】","【"&amp;SUBSTITUTE(TEXT(BZ7,"#,##0.00"),"-","△")&amp;"】"))</f>
        <v>【97.59】</v>
      </c>
      <c r="CA6" s="22">
        <f>IF(CA7="",NA(),CA7)</f>
        <v>134.12</v>
      </c>
      <c r="CB6" s="22">
        <f t="shared" ref="CB6:CJ6" si="9">IF(CB7="",NA(),CB7)</f>
        <v>136.76</v>
      </c>
      <c r="CC6" s="22">
        <f t="shared" si="9"/>
        <v>131.26</v>
      </c>
      <c r="CD6" s="22">
        <f t="shared" si="9"/>
        <v>124.17</v>
      </c>
      <c r="CE6" s="22">
        <f t="shared" si="9"/>
        <v>133.9</v>
      </c>
      <c r="CF6" s="22">
        <f t="shared" si="9"/>
        <v>225.09</v>
      </c>
      <c r="CG6" s="22">
        <f t="shared" si="9"/>
        <v>224.82</v>
      </c>
      <c r="CH6" s="22">
        <f t="shared" si="9"/>
        <v>230.85</v>
      </c>
      <c r="CI6" s="22">
        <f t="shared" si="9"/>
        <v>230.21</v>
      </c>
      <c r="CJ6" s="22">
        <f t="shared" si="9"/>
        <v>240.31</v>
      </c>
      <c r="CK6" s="21" t="str">
        <f>IF(CK7="","",IF(CK7="-","【-】","【"&amp;SUBSTITUTE(TEXT(CK7,"#,##0.00"),"-","△")&amp;"】"))</f>
        <v>【181.66】</v>
      </c>
      <c r="CL6" s="22">
        <f>IF(CL7="",NA(),CL7)</f>
        <v>72.239999999999995</v>
      </c>
      <c r="CM6" s="22">
        <f t="shared" ref="CM6:CU6" si="10">IF(CM7="",NA(),CM7)</f>
        <v>69.010000000000005</v>
      </c>
      <c r="CN6" s="22">
        <f t="shared" si="10"/>
        <v>68.069999999999993</v>
      </c>
      <c r="CO6" s="22">
        <f t="shared" si="10"/>
        <v>66.650000000000006</v>
      </c>
      <c r="CP6" s="22">
        <f t="shared" si="10"/>
        <v>65.36</v>
      </c>
      <c r="CQ6" s="22">
        <f t="shared" si="10"/>
        <v>49.38</v>
      </c>
      <c r="CR6" s="22">
        <f t="shared" si="10"/>
        <v>50.09</v>
      </c>
      <c r="CS6" s="22">
        <f t="shared" si="10"/>
        <v>50.1</v>
      </c>
      <c r="CT6" s="22">
        <f t="shared" si="10"/>
        <v>49.76</v>
      </c>
      <c r="CU6" s="22">
        <f t="shared" si="10"/>
        <v>49.74</v>
      </c>
      <c r="CV6" s="21" t="str">
        <f>IF(CV7="","",IF(CV7="-","【-】","【"&amp;SUBSTITUTE(TEXT(CV7,"#,##0.00"),"-","△")&amp;"】"))</f>
        <v>【60.21】</v>
      </c>
      <c r="CW6" s="22">
        <f>IF(CW7="",NA(),CW7)</f>
        <v>79.41</v>
      </c>
      <c r="CX6" s="22">
        <f t="shared" ref="CX6:DF6" si="11">IF(CX7="",NA(),CX7)</f>
        <v>80.97</v>
      </c>
      <c r="CY6" s="22">
        <f t="shared" si="11"/>
        <v>81.27</v>
      </c>
      <c r="CZ6" s="22">
        <f t="shared" si="11"/>
        <v>81.06</v>
      </c>
      <c r="DA6" s="22">
        <f t="shared" si="11"/>
        <v>81.790000000000006</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5.13</v>
      </c>
      <c r="DI6" s="22">
        <f t="shared" ref="DI6:DQ6" si="12">IF(DI7="",NA(),DI7)</f>
        <v>10.26</v>
      </c>
      <c r="DJ6" s="22">
        <f t="shared" si="12"/>
        <v>13.69</v>
      </c>
      <c r="DK6" s="22">
        <f t="shared" si="12"/>
        <v>18.100000000000001</v>
      </c>
      <c r="DL6" s="22">
        <f t="shared" si="12"/>
        <v>21.5</v>
      </c>
      <c r="DM6" s="22">
        <f t="shared" si="12"/>
        <v>47.5</v>
      </c>
      <c r="DN6" s="22">
        <f t="shared" si="12"/>
        <v>48.41</v>
      </c>
      <c r="DO6" s="22">
        <f t="shared" si="12"/>
        <v>50.02</v>
      </c>
      <c r="DP6" s="22">
        <f t="shared" si="12"/>
        <v>51.38</v>
      </c>
      <c r="DQ6" s="22">
        <f t="shared" si="12"/>
        <v>52.3</v>
      </c>
      <c r="DR6" s="21" t="str">
        <f>IF(DR7="","",IF(DR7="-","【-】","【"&amp;SUBSTITUTE(TEXT(DR7,"#,##0.00"),"-","△")&amp;"】"))</f>
        <v>【52.41】</v>
      </c>
      <c r="DS6" s="22">
        <f>IF(DS7="",NA(),DS7)</f>
        <v>25.92</v>
      </c>
      <c r="DT6" s="22">
        <f t="shared" ref="DT6:EB6" si="13">IF(DT7="",NA(),DT7)</f>
        <v>25.59</v>
      </c>
      <c r="DU6" s="22">
        <f t="shared" si="13"/>
        <v>25.06</v>
      </c>
      <c r="DV6" s="22">
        <f t="shared" si="13"/>
        <v>25.06</v>
      </c>
      <c r="DW6" s="22">
        <f t="shared" si="13"/>
        <v>24.93</v>
      </c>
      <c r="DX6" s="22">
        <f t="shared" si="13"/>
        <v>17.399999999999999</v>
      </c>
      <c r="DY6" s="22">
        <f t="shared" si="13"/>
        <v>18.64</v>
      </c>
      <c r="DZ6" s="22">
        <f t="shared" si="13"/>
        <v>19.510000000000002</v>
      </c>
      <c r="EA6" s="22">
        <f t="shared" si="13"/>
        <v>21.6</v>
      </c>
      <c r="EB6" s="22">
        <f t="shared" si="13"/>
        <v>23.36</v>
      </c>
      <c r="EC6" s="21" t="str">
        <f>IF(EC7="","",IF(EC7="-","【-】","【"&amp;SUBSTITUTE(TEXT(EC7,"#,##0.00"),"-","△")&amp;"】"))</f>
        <v>【26.78】</v>
      </c>
      <c r="ED6" s="21">
        <f>IF(ED7="",NA(),ED7)</f>
        <v>0</v>
      </c>
      <c r="EE6" s="22">
        <f t="shared" ref="EE6:EM6" si="14">IF(EE7="",NA(),EE7)</f>
        <v>0.31</v>
      </c>
      <c r="EF6" s="22">
        <f t="shared" si="14"/>
        <v>0.62</v>
      </c>
      <c r="EG6" s="21">
        <f t="shared" si="14"/>
        <v>0</v>
      </c>
      <c r="EH6" s="22">
        <f t="shared" si="14"/>
        <v>0.14000000000000001</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2">
      <c r="A7" s="15"/>
      <c r="B7" s="24">
        <v>2024</v>
      </c>
      <c r="C7" s="24">
        <v>464821</v>
      </c>
      <c r="D7" s="24">
        <v>46</v>
      </c>
      <c r="E7" s="24">
        <v>1</v>
      </c>
      <c r="F7" s="24">
        <v>0</v>
      </c>
      <c r="G7" s="24">
        <v>1</v>
      </c>
      <c r="H7" s="24" t="s">
        <v>93</v>
      </c>
      <c r="I7" s="24" t="s">
        <v>94</v>
      </c>
      <c r="J7" s="24" t="s">
        <v>95</v>
      </c>
      <c r="K7" s="24" t="s">
        <v>96</v>
      </c>
      <c r="L7" s="24" t="s">
        <v>97</v>
      </c>
      <c r="M7" s="24" t="s">
        <v>98</v>
      </c>
      <c r="N7" s="25" t="s">
        <v>99</v>
      </c>
      <c r="O7" s="25">
        <v>64.55</v>
      </c>
      <c r="P7" s="25">
        <v>95.22</v>
      </c>
      <c r="Q7" s="25">
        <v>2990</v>
      </c>
      <c r="R7" s="25">
        <v>6361</v>
      </c>
      <c r="S7" s="25">
        <v>27.85</v>
      </c>
      <c r="T7" s="25">
        <v>228.4</v>
      </c>
      <c r="U7" s="25">
        <v>6010</v>
      </c>
      <c r="V7" s="25">
        <v>18.05</v>
      </c>
      <c r="W7" s="25">
        <v>332.96</v>
      </c>
      <c r="X7" s="25">
        <v>90.41</v>
      </c>
      <c r="Y7" s="25">
        <v>90.52</v>
      </c>
      <c r="Z7" s="25">
        <v>93.88</v>
      </c>
      <c r="AA7" s="25">
        <v>130</v>
      </c>
      <c r="AB7" s="25">
        <v>130.15</v>
      </c>
      <c r="AC7" s="25">
        <v>105.34</v>
      </c>
      <c r="AD7" s="25">
        <v>105.77</v>
      </c>
      <c r="AE7" s="25">
        <v>104.82</v>
      </c>
      <c r="AF7" s="25">
        <v>106.46</v>
      </c>
      <c r="AG7" s="25">
        <v>103.41</v>
      </c>
      <c r="AH7" s="25">
        <v>107.26</v>
      </c>
      <c r="AI7" s="25">
        <v>20.6</v>
      </c>
      <c r="AJ7" s="25">
        <v>36.79</v>
      </c>
      <c r="AK7" s="25">
        <v>46.61</v>
      </c>
      <c r="AL7" s="25">
        <v>2.2999999999999998</v>
      </c>
      <c r="AM7" s="25">
        <v>0</v>
      </c>
      <c r="AN7" s="25">
        <v>24.04</v>
      </c>
      <c r="AO7" s="25">
        <v>28.03</v>
      </c>
      <c r="AP7" s="25">
        <v>26.73</v>
      </c>
      <c r="AQ7" s="25">
        <v>27.85</v>
      </c>
      <c r="AR7" s="25">
        <v>28</v>
      </c>
      <c r="AS7" s="25">
        <v>1.61</v>
      </c>
      <c r="AT7" s="25">
        <v>534.86</v>
      </c>
      <c r="AU7" s="25">
        <v>635.21</v>
      </c>
      <c r="AV7" s="25">
        <v>463.16</v>
      </c>
      <c r="AW7" s="25">
        <v>393.92</v>
      </c>
      <c r="AX7" s="25">
        <v>417.67</v>
      </c>
      <c r="AY7" s="25">
        <v>305.08</v>
      </c>
      <c r="AZ7" s="25">
        <v>305.33999999999997</v>
      </c>
      <c r="BA7" s="25">
        <v>310.01</v>
      </c>
      <c r="BB7" s="25">
        <v>311.12</v>
      </c>
      <c r="BC7" s="25">
        <v>293.51</v>
      </c>
      <c r="BD7" s="25">
        <v>239.69</v>
      </c>
      <c r="BE7" s="25">
        <v>769.18</v>
      </c>
      <c r="BF7" s="25">
        <v>749.62</v>
      </c>
      <c r="BG7" s="25">
        <v>703.4</v>
      </c>
      <c r="BH7" s="25">
        <v>456.75</v>
      </c>
      <c r="BI7" s="25">
        <v>391.78</v>
      </c>
      <c r="BJ7" s="25">
        <v>585.59</v>
      </c>
      <c r="BK7" s="25">
        <v>561.34</v>
      </c>
      <c r="BL7" s="25">
        <v>538.33000000000004</v>
      </c>
      <c r="BM7" s="25">
        <v>515.14</v>
      </c>
      <c r="BN7" s="25">
        <v>498.34</v>
      </c>
      <c r="BO7" s="25">
        <v>264.86</v>
      </c>
      <c r="BP7" s="25">
        <v>70.66</v>
      </c>
      <c r="BQ7" s="25">
        <v>68.47</v>
      </c>
      <c r="BR7" s="25">
        <v>71.55</v>
      </c>
      <c r="BS7" s="25">
        <v>109.5</v>
      </c>
      <c r="BT7" s="25">
        <v>108.11</v>
      </c>
      <c r="BU7" s="25">
        <v>82.78</v>
      </c>
      <c r="BV7" s="25">
        <v>84.82</v>
      </c>
      <c r="BW7" s="25">
        <v>82.29</v>
      </c>
      <c r="BX7" s="25">
        <v>84.16</v>
      </c>
      <c r="BY7" s="25">
        <v>81.45</v>
      </c>
      <c r="BZ7" s="25">
        <v>97.59</v>
      </c>
      <c r="CA7" s="25">
        <v>134.12</v>
      </c>
      <c r="CB7" s="25">
        <v>136.76</v>
      </c>
      <c r="CC7" s="25">
        <v>131.26</v>
      </c>
      <c r="CD7" s="25">
        <v>124.17</v>
      </c>
      <c r="CE7" s="25">
        <v>133.9</v>
      </c>
      <c r="CF7" s="25">
        <v>225.09</v>
      </c>
      <c r="CG7" s="25">
        <v>224.82</v>
      </c>
      <c r="CH7" s="25">
        <v>230.85</v>
      </c>
      <c r="CI7" s="25">
        <v>230.21</v>
      </c>
      <c r="CJ7" s="25">
        <v>240.31</v>
      </c>
      <c r="CK7" s="25">
        <v>181.66</v>
      </c>
      <c r="CL7" s="25">
        <v>72.239999999999995</v>
      </c>
      <c r="CM7" s="25">
        <v>69.010000000000005</v>
      </c>
      <c r="CN7" s="25">
        <v>68.069999999999993</v>
      </c>
      <c r="CO7" s="25">
        <v>66.650000000000006</v>
      </c>
      <c r="CP7" s="25">
        <v>65.36</v>
      </c>
      <c r="CQ7" s="25">
        <v>49.38</v>
      </c>
      <c r="CR7" s="25">
        <v>50.09</v>
      </c>
      <c r="CS7" s="25">
        <v>50.1</v>
      </c>
      <c r="CT7" s="25">
        <v>49.76</v>
      </c>
      <c r="CU7" s="25">
        <v>49.74</v>
      </c>
      <c r="CV7" s="25">
        <v>60.21</v>
      </c>
      <c r="CW7" s="25">
        <v>79.41</v>
      </c>
      <c r="CX7" s="25">
        <v>80.97</v>
      </c>
      <c r="CY7" s="25">
        <v>81.27</v>
      </c>
      <c r="CZ7" s="25">
        <v>81.06</v>
      </c>
      <c r="DA7" s="25">
        <v>81.790000000000006</v>
      </c>
      <c r="DB7" s="25">
        <v>78.010000000000005</v>
      </c>
      <c r="DC7" s="25">
        <v>77.599999999999994</v>
      </c>
      <c r="DD7" s="25">
        <v>77.3</v>
      </c>
      <c r="DE7" s="25">
        <v>76.64</v>
      </c>
      <c r="DF7" s="25">
        <v>75.37</v>
      </c>
      <c r="DG7" s="25">
        <v>89.21</v>
      </c>
      <c r="DH7" s="25">
        <v>5.13</v>
      </c>
      <c r="DI7" s="25">
        <v>10.26</v>
      </c>
      <c r="DJ7" s="25">
        <v>13.69</v>
      </c>
      <c r="DK7" s="25">
        <v>18.100000000000001</v>
      </c>
      <c r="DL7" s="25">
        <v>21.5</v>
      </c>
      <c r="DM7" s="25">
        <v>47.5</v>
      </c>
      <c r="DN7" s="25">
        <v>48.41</v>
      </c>
      <c r="DO7" s="25">
        <v>50.02</v>
      </c>
      <c r="DP7" s="25">
        <v>51.38</v>
      </c>
      <c r="DQ7" s="25">
        <v>52.3</v>
      </c>
      <c r="DR7" s="25">
        <v>52.41</v>
      </c>
      <c r="DS7" s="25">
        <v>25.92</v>
      </c>
      <c r="DT7" s="25">
        <v>25.59</v>
      </c>
      <c r="DU7" s="25">
        <v>25.06</v>
      </c>
      <c r="DV7" s="25">
        <v>25.06</v>
      </c>
      <c r="DW7" s="25">
        <v>24.93</v>
      </c>
      <c r="DX7" s="25">
        <v>17.399999999999999</v>
      </c>
      <c r="DY7" s="25">
        <v>18.64</v>
      </c>
      <c r="DZ7" s="25">
        <v>19.510000000000002</v>
      </c>
      <c r="EA7" s="25">
        <v>21.6</v>
      </c>
      <c r="EB7" s="25">
        <v>23.36</v>
      </c>
      <c r="EC7" s="25">
        <v>26.78</v>
      </c>
      <c r="ED7" s="25">
        <v>0</v>
      </c>
      <c r="EE7" s="25">
        <v>0.31</v>
      </c>
      <c r="EF7" s="25">
        <v>0.62</v>
      </c>
      <c r="EG7" s="25">
        <v>0</v>
      </c>
      <c r="EH7" s="25">
        <v>0.14000000000000001</v>
      </c>
      <c r="EI7" s="25">
        <v>0.4</v>
      </c>
      <c r="EJ7" s="25">
        <v>0.36</v>
      </c>
      <c r="EK7" s="25">
        <v>0.56999999999999995</v>
      </c>
      <c r="EL7" s="25">
        <v>0.56000000000000005</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dcterms:created xsi:type="dcterms:W3CDTF">2025-12-12T09:25:18Z</dcterms:created>
  <dcterms:modified xsi:type="dcterms:W3CDTF">2026-03-04T23:49:39Z</dcterms:modified>
  <cp:category/>
</cp:coreProperties>
</file>