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wfilesv01\lgwfilesv\水道課\管理係\2025\05_●庶務\002_調査回答\R7調査_回答関係\202601201110_Fw__【作業依頼：１月28日（水）〆】公営企業に係る経営比較分析表（令和６年度決算）の分析等について\回答\"/>
    </mc:Choice>
  </mc:AlternateContent>
  <xr:revisionPtr revIDLastSave="0" documentId="13_ncr:1_{102B8552-5001-4534-80FF-216CE7658295}" xr6:coauthVersionLast="47" xr6:coauthVersionMax="47" xr10:uidLastSave="{00000000-0000-0000-0000-000000000000}"/>
  <workbookProtection workbookAlgorithmName="SHA-512" workbookHashValue="cgzCOTBGljGGrT3sMtZkSpzqIzeTJvsGFPp5Xa9QHfMeXyNgvqKSDmFcJYZluAr1xAZMhZN4ljLeBI8xBUA+bg==" workbookSaltValue="vOF41hfUcmCHzmQtjg2flg==" workbookSpinCount="100000" lockStructure="1"/>
  <bookViews>
    <workbookView xWindow="2340" yWindow="2340" windowWidth="14400" windowHeight="106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<sst xmlns="http://schemas.openxmlformats.org/spreadsheetml/2006/main" count="228" uniqueCount="113">
  <si>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</si>
  <si>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</si>
  <si>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</si>
  <si>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</si>
  <si>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</si>
  <si>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</si>
  <si>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</si>
  <si>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</si>
  <si>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</si>
  <si>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</si>
  <si>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</si>
  <si>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</si>
  <si>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</si>
  <si>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</si>
  <si>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</si>
  <si>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</si>
  <si>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</si>
  <si>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</si>
  <si>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</si>
  <si>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</si>
  <si>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</si>
  <si>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</si>
  <si>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</si>
  <si>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</si>
  <si>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</si>
  <si>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</si>
  <si>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</si>
  <si>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</si>
  <si>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</si>
  <si>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</si>
  <si>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</si>
  <si>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</si>
  <si>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</si>
  <si>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</si>
  <si>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</si>
  <si>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</si>
  <si>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</si>
  <si>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</si>
  <si>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</si>
  <si>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</si>
  <si>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</si>
  <si>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</si>
  <si>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</si>
  <si>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</si>
  <si>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</si>
  <si>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</si>
  <si>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</si>
  <si>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</si>
  <si>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</si>
  <si>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</si>
  <si>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</si>
  <si>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</si>
  <si>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</si>
  <si>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</si>
  <si>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</si>
  <si>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</si>
  <si>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</si>
  <si>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</si>
  <si>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</si>
  <si>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</si>
  <si>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</si>
  <si>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</si>
  <si>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</si>
  <si>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</si>
  <si>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</si>
  <si>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</si>
  <si>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</si>
  <si>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</si>
  <si>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</si>
  <si>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</si>
  <si>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</si>
  <si>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</si>
  <si>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</si>
  <si>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</si>
  <si>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</si>
  <si>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</si>
  <si>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</si>
  <si>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</si>
  <si>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</si>
  <si>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</si>
  <si>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</si>
  <si>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</si>
  <si>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</si>
  <si>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</si>
  <si>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</si>
  <si>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</si>
  <si>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</si>
  <si>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</si>
  <si>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</si>
  <si>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</si>
  <si>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</si>
  <si>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</si>
  <si>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</si>
  <si>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</si>
  <si>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</si>
  <si>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</si>
  <si>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</si>
  <si>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</si>
  <si>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</si>
  <si>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</si>
  <si>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</si>
  <si>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</si>
  <si>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</si>
  <si>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</si>
  <si>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</si>
  <si>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</si>
  <si>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</si>
  <si>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</si>
  <si>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</si>
  <si>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</si>
  <si>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類似団体平均値及び全国平均を上回っているものの給水収益の減少は明らかなことから、今後も健全経営を続けていくための改善点を洗い出し費用削減や更新投資等に充てる財源の確保に努める。
②累積欠損金も発生していないことから健全な財政運営が行われているといえる。
③流動比率は類似団体平均値より高く、指標は100%を超えており支払能力はあるものの、将来の償還・返済に備え、支払能力をさらに高める努力をする。
④企業債残高対給水収益比率については、類似団体平均値を下回っているものの、今後も給水収益が減少していくことから、投資規模の適正化に努めながら、企業債発行は積極的に行い、施設の維持に努めたい。
⑤今年度も100%を上回る実績となったが、今後、給水収益も減少していくことから更なる費用削減に努める。
⑥給水原価については、類似団体平均値及び全国平均値を下回っているが、今後の有収水量や経常費用の変化に備え投資の効率化や維持管理経費の削減に努める。
⑦施設利用率が昨年度同様、類似団体平均値及び全国平均値より上回った。今後も施設の統廃合を推進するとともに、更新時には適正な規模に見直すことで高い利用率を維持したい。
⑧有収率については類似団体平均値及び全国平均値を上回る指標であることから、引き続き漏水の早期発見に努める。</t>
    <rPh sb="155" eb="156">
      <t>タカ</t>
    </rPh>
    <rPh sb="289" eb="292">
      <t>セッキョクテキ</t>
    </rPh>
    <rPh sb="293" eb="294">
      <t>オコナ</t>
    </rPh>
    <rPh sb="441" eb="446">
      <t>サクネンドドウヨウ</t>
    </rPh>
    <rPh sb="463" eb="465">
      <t>ウワマワ</t>
    </rPh>
    <rPh sb="504" eb="505">
      <t>タカ</t>
    </rPh>
    <rPh sb="506" eb="509">
      <t>リヨウリツ</t>
    </rPh>
    <rPh sb="510" eb="512">
      <t>イジ</t>
    </rPh>
    <phoneticPr fontId="4"/>
  </si>
  <si>
    <t>①有形固定資産減価償却率が平均値に近づき、②管路経年化率は類似団体平均値より高く、③管路更新率は類似団体平均値より低くなっている。
　このことから、老朽化が急速に進む中、管路更新が伸びないことが喫緊の課題となっている。今後は施設の更新計画に従い、積極的に老朽管更新等に努める。</t>
    <rPh sb="13" eb="16">
      <t>ヘイキンチ</t>
    </rPh>
    <rPh sb="17" eb="18">
      <t>チカ</t>
    </rPh>
    <rPh sb="78" eb="80">
      <t>キュウソク</t>
    </rPh>
    <rPh sb="81" eb="82">
      <t>スス</t>
    </rPh>
    <rPh sb="83" eb="84">
      <t>ナカ</t>
    </rPh>
    <rPh sb="85" eb="89">
      <t>カンロコウシン</t>
    </rPh>
    <rPh sb="90" eb="91">
      <t>ノ</t>
    </rPh>
    <phoneticPr fontId="4"/>
  </si>
  <si>
    <t>　単年度で見ると経営状況は良好に感じられるが、長期計画では給水人口の減少等により使用水量も減少し、現状維持は困難だと考える。しかし、安易なダウンサイジングはできず、職員給与費の増加や物価高騰などによる営業費用の増加で、経常利益の確保は不可能である。
　さらに、老朽化する施設や管路の積極的な更新に多額の経費がかかることや、近年の資材高騰などの影響を受け、計画通りに事業運営することが難しいと考える。　
　今後は、料金改定を視野に入れ、更なる経費削減に努めることで営業費用の増加を抑え、公営企業に携わる人材の確保をしつつ、健全で持続可能な運営を行えるよう一層の経営計画の見直しに尽力する。</t>
    <rPh sb="1" eb="4">
      <t>タンネンド</t>
    </rPh>
    <rPh sb="5" eb="6">
      <t>ミ</t>
    </rPh>
    <rPh sb="8" eb="12">
      <t>ケイエイジョウキョウ</t>
    </rPh>
    <rPh sb="13" eb="15">
      <t>リョウコウ</t>
    </rPh>
    <rPh sb="16" eb="17">
      <t>カン</t>
    </rPh>
    <rPh sb="23" eb="27">
      <t>チョウキケイカク</t>
    </rPh>
    <rPh sb="49" eb="53">
      <t>ゲンジョウイジ</t>
    </rPh>
    <rPh sb="54" eb="56">
      <t>コンナン</t>
    </rPh>
    <rPh sb="58" eb="59">
      <t>カンガ</t>
    </rPh>
    <rPh sb="66" eb="68">
      <t>アンイ</t>
    </rPh>
    <rPh sb="82" eb="87">
      <t>ショクインキュウヨヒ</t>
    </rPh>
    <rPh sb="88" eb="90">
      <t>ゾウカ</t>
    </rPh>
    <rPh sb="91" eb="95">
      <t>ブッカコウトウ</t>
    </rPh>
    <rPh sb="100" eb="104">
      <t>エイギョウヒヨウ</t>
    </rPh>
    <rPh sb="105" eb="107">
      <t>ゾウカ</t>
    </rPh>
    <rPh sb="109" eb="113">
      <t>ケイジョウリエキ</t>
    </rPh>
    <rPh sb="114" eb="116">
      <t>カクホ</t>
    </rPh>
    <rPh sb="117" eb="120">
      <t>フカノウ</t>
    </rPh>
    <rPh sb="130" eb="133">
      <t>ロウキュウカ</t>
    </rPh>
    <rPh sb="138" eb="140">
      <t>カンロ</t>
    </rPh>
    <rPh sb="141" eb="144">
      <t>セッキョクテキ</t>
    </rPh>
    <rPh sb="148" eb="150">
      <t>タガク</t>
    </rPh>
    <rPh sb="151" eb="153">
      <t>ケイヒ</t>
    </rPh>
    <rPh sb="161" eb="163">
      <t>キンネン</t>
    </rPh>
    <rPh sb="164" eb="168">
      <t>シザイコウトウ</t>
    </rPh>
    <rPh sb="171" eb="173">
      <t>エイキョウ</t>
    </rPh>
    <rPh sb="174" eb="175">
      <t>ウ</t>
    </rPh>
    <rPh sb="177" eb="180">
      <t>ケイカクドオ</t>
    </rPh>
    <rPh sb="182" eb="186">
      <t>ジギョウウンエイ</t>
    </rPh>
    <rPh sb="191" eb="192">
      <t>ムズカ</t>
    </rPh>
    <rPh sb="195" eb="196">
      <t>カンガ</t>
    </rPh>
    <rPh sb="202" eb="204">
      <t>コンゴ</t>
    </rPh>
    <rPh sb="206" eb="210">
      <t>リョウキンカイテイ</t>
    </rPh>
    <rPh sb="211" eb="213">
      <t>シヤ</t>
    </rPh>
    <rPh sb="214" eb="215">
      <t>イ</t>
    </rPh>
    <rPh sb="217" eb="218">
      <t>サラ</t>
    </rPh>
    <rPh sb="231" eb="235">
      <t>エイギョウヒヨウ</t>
    </rPh>
    <rPh sb="236" eb="238">
      <t>ゾウカ</t>
    </rPh>
    <rPh sb="239" eb="240">
      <t>オサ</t>
    </rPh>
    <rPh sb="279" eb="281">
      <t>ケイエイ</t>
    </rPh>
    <rPh sb="281" eb="283">
      <t>ケイカク</t>
    </rPh>
    <rPh sb="284" eb="286">
      <t>ミナオ</t>
    </rPh>
    <rPh sb="288" eb="290">
      <t>ジンリョク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</si>
</sst>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0.34</c:v>
                </c:pt>
                <c:pt idx="2">
                  <c:v>0.35</c:v>
                </c:pt>
                <c:pt idx="3">
                  <c:v>0.35</c:v>
                </c:pt>
                <c:pt idx="4">
                  <c:v>0.28999999999999998</c:v>
                </c:pt>
              </c:numCache>
            </c:numRef>
          </c:val>
          <c:extLst>
            <c:ext xmlns:c16="http://schemas.microsoft.com/office/drawing/2014/chart" uri="{C3380CC4-5D6E-409C-BE32-E72D297353CC}">
              <c16:uniqueId val="{00000000-6E81-4E9C-9B84-914A788782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E81-4E9C-9B84-914A788782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50.32</c:v>
                </c:pt>
                <c:pt idx="1">
                  <c:v>49.24</c:v>
                </c:pt>
                <c:pt idx="2">
                  <c:v>51.91</c:v>
                </c:pt>
                <c:pt idx="3">
                  <c:v>67.7</c:v>
                </c:pt>
                <c:pt idx="4">
                  <c:v>67.34</c:v>
                </c:pt>
              </c:numCache>
            </c:numRef>
          </c:val>
          <c:extLst>
            <c:ext xmlns:c16="http://schemas.microsoft.com/office/drawing/2014/chart" uri="{C3380CC4-5D6E-409C-BE32-E72D297353CC}">
              <c16:uniqueId val="{00000000-C410-471F-9364-097C0D96EE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C410-471F-9364-097C0D96EE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90.08</c:v>
                </c:pt>
                <c:pt idx="1">
                  <c:v>90.05</c:v>
                </c:pt>
                <c:pt idx="2">
                  <c:v>90.02</c:v>
                </c:pt>
                <c:pt idx="3">
                  <c:v>89.98</c:v>
                </c:pt>
                <c:pt idx="4">
                  <c:v>89.91</c:v>
                </c:pt>
              </c:numCache>
            </c:numRef>
          </c:val>
          <c:extLst>
            <c:ext xmlns:c16="http://schemas.microsoft.com/office/drawing/2014/chart" uri="{C3380CC4-5D6E-409C-BE32-E72D297353CC}">
              <c16:uniqueId val="{00000000-4670-47EC-ADFE-0846EF10FA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670-47EC-ADFE-0846EF10FA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130.59</c:v>
                </c:pt>
                <c:pt idx="1">
                  <c:v>114.33</c:v>
                </c:pt>
                <c:pt idx="2">
                  <c:v>115.4</c:v>
                </c:pt>
                <c:pt idx="3">
                  <c:v>118.94</c:v>
                </c:pt>
                <c:pt idx="4">
                  <c:v>125</c:v>
                </c:pt>
              </c:numCache>
            </c:numRef>
          </c:val>
          <c:extLst>
            <c:ext xmlns:c16="http://schemas.microsoft.com/office/drawing/2014/chart" uri="{C3380CC4-5D6E-409C-BE32-E72D297353CC}">
              <c16:uniqueId val="{00000000-F246-43BB-BAF3-EFC6977B56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246-43BB-BAF3-EFC6977B56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c:v>
                </c:pt>
                <c:pt idx="1">
                  <c:v>50.15</c:v>
                </c:pt>
                <c:pt idx="2">
                  <c:v>51.4</c:v>
                </c:pt>
                <c:pt idx="3">
                  <c:v>52.36</c:v>
                </c:pt>
                <c:pt idx="4">
                  <c:v>53.46</c:v>
                </c:pt>
              </c:numCache>
            </c:numRef>
          </c:val>
          <c:extLst>
            <c:ext xmlns:c16="http://schemas.microsoft.com/office/drawing/2014/chart" uri="{C3380CC4-5D6E-409C-BE32-E72D297353CC}">
              <c16:uniqueId val="{00000000-83CF-4980-852C-868D77E53D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3CF-4980-852C-868D77E53D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27.02</c:v>
                </c:pt>
                <c:pt idx="1">
                  <c:v>26.96</c:v>
                </c:pt>
                <c:pt idx="2">
                  <c:v>26.96</c:v>
                </c:pt>
                <c:pt idx="3">
                  <c:v>31.02</c:v>
                </c:pt>
                <c:pt idx="4">
                  <c:v>32.53</c:v>
                </c:pt>
              </c:numCache>
            </c:numRef>
          </c:val>
          <c:extLst>
            <c:ext xmlns:c16="http://schemas.microsoft.com/office/drawing/2014/chart" uri="{C3380CC4-5D6E-409C-BE32-E72D297353CC}">
              <c16:uniqueId val="{00000000-4C42-4A33-957A-185E727D19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C42-4A33-957A-185E727D19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91-4684-BAEA-DE7C15AB13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C91-4684-BAEA-DE7C15AB13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369.22</c:v>
                </c:pt>
                <c:pt idx="1">
                  <c:v>373.54</c:v>
                </c:pt>
                <c:pt idx="2">
                  <c:v>478.45</c:v>
                </c:pt>
                <c:pt idx="3">
                  <c:v>630.22</c:v>
                </c:pt>
                <c:pt idx="4">
                  <c:v>906.53</c:v>
                </c:pt>
              </c:numCache>
            </c:numRef>
          </c:val>
          <c:extLst>
            <c:ext xmlns:c16="http://schemas.microsoft.com/office/drawing/2014/chart" uri="{C3380CC4-5D6E-409C-BE32-E72D297353CC}">
              <c16:uniqueId val="{00000000-7A59-4CA2-9783-880A429BFC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7A59-4CA2-9783-880A429BFC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349.69</c:v>
                </c:pt>
                <c:pt idx="1">
                  <c:v>333.58</c:v>
                </c:pt>
                <c:pt idx="2">
                  <c:v>307.38</c:v>
                </c:pt>
                <c:pt idx="3">
                  <c:v>293.3</c:v>
                </c:pt>
                <c:pt idx="4">
                  <c:v>286.55</c:v>
                </c:pt>
              </c:numCache>
            </c:numRef>
          </c:val>
          <c:extLst>
            <c:ext xmlns:c16="http://schemas.microsoft.com/office/drawing/2014/chart" uri="{C3380CC4-5D6E-409C-BE32-E72D297353CC}">
              <c16:uniqueId val="{00000000-3728-4142-89FD-A7C227EF5F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728-4142-89FD-A7C227EF5F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111.12</c:v>
                </c:pt>
                <c:pt idx="1">
                  <c:v>112.31</c:v>
                </c:pt>
                <c:pt idx="2">
                  <c:v>112.81</c:v>
                </c:pt>
                <c:pt idx="3">
                  <c:v>117.24</c:v>
                </c:pt>
                <c:pt idx="4">
                  <c:v>117.18</c:v>
                </c:pt>
              </c:numCache>
            </c:numRef>
          </c:val>
          <c:extLst>
            <c:ext xmlns:c16="http://schemas.microsoft.com/office/drawing/2014/chart" uri="{C3380CC4-5D6E-409C-BE32-E72D297353CC}">
              <c16:uniqueId val="{00000000-ACF2-43B4-95C5-D10866ABC5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CF2-43B4-95C5-D10866ABC5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141.37</c:v>
                </c:pt>
                <c:pt idx="1">
                  <c:v>140.02000000000001</c:v>
                </c:pt>
                <c:pt idx="2">
                  <c:v>139.44</c:v>
                </c:pt>
                <c:pt idx="3">
                  <c:v>134.4</c:v>
                </c:pt>
                <c:pt idx="4">
                  <c:v>134.68</c:v>
                </c:pt>
              </c:numCache>
            </c:numRef>
          </c:val>
          <c:extLst>
            <c:ext xmlns:c16="http://schemas.microsoft.com/office/drawing/2014/chart" uri="{C3380CC4-5D6E-409C-BE32-E72D297353CC}">
              <c16:uniqueId val="{00000000-27E1-421D-B6C2-4898465EF8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7E1-421D-B6C2-4898465EF8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8" zoomScaleNormal="100" workbookViewId="0">
      <selection activeCell="BJ90" sqref="BJ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鹿児島県　伊佐市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22748</v>
      </c>
      <c r="AM8" s="65"/>
      <c r="AN8" s="65"/>
      <c r="AO8" s="65"/>
      <c r="AP8" s="65"/>
      <c r="AQ8" s="65"/>
      <c r="AR8" s="65"/>
      <c r="AS8" s="65"/>
      <c r="AT8" s="36">
        <f>データ!$S$6</f>
        <v>392.56</v>
      </c>
      <c r="AU8" s="37"/>
      <c r="AV8" s="37"/>
      <c r="AW8" s="37"/>
      <c r="AX8" s="37"/>
      <c r="AY8" s="37"/>
      <c r="AZ8" s="37"/>
      <c r="BA8" s="37"/>
      <c r="BB8" s="54">
        <f>データ!$T$6</f>
        <v>57.95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79.680000000000007</v>
      </c>
      <c r="J10" s="37"/>
      <c r="K10" s="37"/>
      <c r="L10" s="37"/>
      <c r="M10" s="37"/>
      <c r="N10" s="37"/>
      <c r="O10" s="64"/>
      <c r="P10" s="54">
        <f>データ!$P$6</f>
        <v>82.98</v>
      </c>
      <c r="Q10" s="54"/>
      <c r="R10" s="54"/>
      <c r="S10" s="54"/>
      <c r="T10" s="54"/>
      <c r="U10" s="54"/>
      <c r="V10" s="54"/>
      <c r="W10" s="65">
        <f>データ!$Q$6</f>
        <v>2904</v>
      </c>
      <c r="X10" s="65"/>
      <c r="Y10" s="65"/>
      <c r="Z10" s="65"/>
      <c r="AA10" s="65"/>
      <c r="AB10" s="65"/>
      <c r="AC10" s="65"/>
      <c r="AD10" s="2"/>
      <c r="AE10" s="2"/>
      <c r="AF10" s="2"/>
      <c r="AG10" s="2"/>
      <c r="AH10" s="2"/>
      <c r="AI10" s="2"/>
      <c r="AJ10" s="2"/>
      <c r="AK10" s="2"/>
      <c r="AL10" s="65">
        <f>データ!$U$6</f>
        <v>18621</v>
      </c>
      <c r="AM10" s="65"/>
      <c r="AN10" s="65"/>
      <c r="AO10" s="65"/>
      <c r="AP10" s="65"/>
      <c r="AQ10" s="65"/>
      <c r="AR10" s="65"/>
      <c r="AS10" s="65"/>
      <c r="AT10" s="36">
        <f>データ!$V$6</f>
        <v>45.94</v>
      </c>
      <c r="AU10" s="37"/>
      <c r="AV10" s="37"/>
      <c r="AW10" s="37"/>
      <c r="AX10" s="37"/>
      <c r="AY10" s="37"/>
      <c r="AZ10" s="37"/>
      <c r="BA10" s="37"/>
      <c r="BB10" s="54">
        <f>データ!$W$6</f>
        <v>405.33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rdUflzJQiuEwbJ5iVEhURZuH0Y2xEUDuBFJomlur0KM9U39YACYQFebH1guUAFCh6J/S8rfAlMk/MwmoL6erw==" saltValue="HKFxzcB1nwnSM1t4AOSk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462241</v>
      </c>
      <c r="D6" s="20">
        <f t="shared" si="3"/>
        <v>46</v>
      </c>
      <c r="E6" s="20">
        <f t="shared" si="3"/>
        <v>1</v>
      </c>
      <c r="F6" s="20">
        <f t="shared" si="3"/>
        <v>0</v>
      </c>
      <c r="G6" s="20">
        <f t="shared" si="3"/>
        <v>1</v>
      </c>
      <c r="H6" s="20" t="str">
        <f t="shared" si="3"/>
        <v>鹿児島県　伊佐市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79.680000000000007</v>
      </c>
      <c r="P6" s="21">
        <f t="shared" si="3"/>
        <v>82.98</v>
      </c>
      <c r="Q6" s="21">
        <f t="shared" si="3"/>
        <v>2904</v>
      </c>
      <c r="R6" s="21">
        <f t="shared" si="3"/>
        <v>22748</v>
      </c>
      <c r="S6" s="21">
        <f t="shared" si="3"/>
        <v>392.56</v>
      </c>
      <c r="T6" s="21">
        <f t="shared" si="3"/>
        <v>57.95</v>
      </c>
      <c r="U6" s="21">
        <f t="shared" si="3"/>
        <v>18621</v>
      </c>
      <c r="V6" s="21">
        <f t="shared" si="3"/>
        <v>45.94</v>
      </c>
      <c r="W6" s="21">
        <f t="shared" si="3"/>
        <v>405.33</v>
      </c>
      <c r="X6" s="22">
        <f>IF(X7="",NA(),X7)</f>
        <v>130.59</v>
      </c>
      <c r="Y6" s="22">
        <f t="shared" ref="Y6:AG6" si="4">IF(Y7="",NA(),Y7)</f>
        <v>114.33</v>
      </c>
      <c r="Z6" s="22">
        <f t="shared" si="4"/>
        <v>115.4</v>
      </c>
      <c r="AA6" s="22">
        <f t="shared" si="4"/>
        <v>118.94</v>
      </c>
      <c r="AB6" s="22">
        <f t="shared" si="4"/>
        <v>125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369.22</v>
      </c>
      <c r="AU6" s="22">
        <f t="shared" ref="AU6:BC6" si="6">IF(AU7="",NA(),AU7)</f>
        <v>373.54</v>
      </c>
      <c r="AV6" s="22">
        <f t="shared" si="6"/>
        <v>478.45</v>
      </c>
      <c r="AW6" s="22">
        <f t="shared" si="6"/>
        <v>630.22</v>
      </c>
      <c r="AX6" s="22">
        <f t="shared" si="6"/>
        <v>906.53</v>
      </c>
      <c r="AY6" s="22">
        <f t="shared" si="6"/>
        <v>367.55</v>
      </c>
      <c r="AZ6" s="22">
        <f t="shared" si="6"/>
        <v>378.56</v>
      </c>
      <c r="BA6" s="22">
        <f t="shared" si="6"/>
        <v>364.46</v>
      </c>
      <c r="BB6" s="22">
        <f t="shared" si="6"/>
        <v>338.89</v>
      </c>
      <c r="BC6" s="22">
        <f t="shared" si="6"/>
        <v>352.34</v>
      </c>
      <c r="BD6" s="21" t="str">
        <f>IF(BD7="","",IF(BD7="-","【-】","【"&amp;SUBSTITUTE(TEXT(BD7,"#,##0.00"),"-","△")&amp;"】"))</f>
        <v>【239.69】</v>
      </c>
      <c r="BE6" s="22">
        <f>IF(BE7="",NA(),BE7)</f>
        <v>349.69</v>
      </c>
      <c r="BF6" s="22">
        <f t="shared" ref="BF6:BN6" si="7">IF(BF7="",NA(),BF7)</f>
        <v>333.58</v>
      </c>
      <c r="BG6" s="22">
        <f t="shared" si="7"/>
        <v>307.38</v>
      </c>
      <c r="BH6" s="22">
        <f t="shared" si="7"/>
        <v>293.3</v>
      </c>
      <c r="BI6" s="22">
        <f t="shared" si="7"/>
        <v>286.55</v>
      </c>
      <c r="BJ6" s="22">
        <f t="shared" si="7"/>
        <v>418.68</v>
      </c>
      <c r="BK6" s="22">
        <f t="shared" si="7"/>
        <v>395.68</v>
      </c>
      <c r="BL6" s="22">
        <f t="shared" si="7"/>
        <v>403.72</v>
      </c>
      <c r="BM6" s="22">
        <f t="shared" si="7"/>
        <v>400.21</v>
      </c>
      <c r="BN6" s="22">
        <f t="shared" si="7"/>
        <v>391.13</v>
      </c>
      <c r="BO6" s="21" t="str">
        <f>IF(BO7="","",IF(BO7="-","【-】","【"&amp;SUBSTITUTE(TEXT(BO7,"#,##0.00"),"-","△")&amp;"】"))</f>
        <v>【264.86】</v>
      </c>
      <c r="BP6" s="22">
        <f>IF(BP7="",NA(),BP7)</f>
        <v>111.12</v>
      </c>
      <c r="BQ6" s="22">
        <f t="shared" ref="BQ6:BY6" si="8">IF(BQ7="",NA(),BQ7)</f>
        <v>112.31</v>
      </c>
      <c r="BR6" s="22">
        <f t="shared" si="8"/>
        <v>112.81</v>
      </c>
      <c r="BS6" s="22">
        <f t="shared" si="8"/>
        <v>117.24</v>
      </c>
      <c r="BT6" s="22">
        <f t="shared" si="8"/>
        <v>117.18</v>
      </c>
      <c r="BU6" s="22">
        <f t="shared" si="8"/>
        <v>94.78</v>
      </c>
      <c r="BV6" s="22">
        <f t="shared" si="8"/>
        <v>97.59</v>
      </c>
      <c r="BW6" s="22">
        <f t="shared" si="8"/>
        <v>92.17</v>
      </c>
      <c r="BX6" s="22">
        <f t="shared" si="8"/>
        <v>92.83</v>
      </c>
      <c r="BY6" s="22">
        <f t="shared" si="8"/>
        <v>92.16</v>
      </c>
      <c r="BZ6" s="21" t="str">
        <f>IF(BZ7="","",IF(BZ7="-","【-】","【"&amp;SUBSTITUTE(TEXT(BZ7,"#,##0.00"),"-","△")&amp;"】"))</f>
        <v>【97.59】</v>
      </c>
      <c r="CA6" s="22">
        <f>IF(CA7="",NA(),CA7)</f>
        <v>141.37</v>
      </c>
      <c r="CB6" s="22">
        <f t="shared" ref="CB6:CJ6" si="9">IF(CB7="",NA(),CB7)</f>
        <v>140.02000000000001</v>
      </c>
      <c r="CC6" s="22">
        <f t="shared" si="9"/>
        <v>139.44</v>
      </c>
      <c r="CD6" s="22">
        <f t="shared" si="9"/>
        <v>134.4</v>
      </c>
      <c r="CE6" s="22">
        <f t="shared" si="9"/>
        <v>134.68</v>
      </c>
      <c r="CF6" s="22">
        <f t="shared" si="9"/>
        <v>181.3</v>
      </c>
      <c r="CG6" s="22">
        <f t="shared" si="9"/>
        <v>181.71</v>
      </c>
      <c r="CH6" s="22">
        <f t="shared" si="9"/>
        <v>188.51</v>
      </c>
      <c r="CI6" s="22">
        <f t="shared" si="9"/>
        <v>189.43</v>
      </c>
      <c r="CJ6" s="22">
        <f t="shared" si="9"/>
        <v>196.75</v>
      </c>
      <c r="CK6" s="21" t="str">
        <f>IF(CK7="","",IF(CK7="-","【-】","【"&amp;SUBSTITUTE(TEXT(CK7,"#,##0.00"),"-","△")&amp;"】"))</f>
        <v>【181.66】</v>
      </c>
      <c r="CL6" s="22">
        <f>IF(CL7="",NA(),CL7)</f>
        <v>50.32</v>
      </c>
      <c r="CM6" s="22">
        <f t="shared" ref="CM6:CU6" si="10">IF(CM7="",NA(),CM7)</f>
        <v>49.24</v>
      </c>
      <c r="CN6" s="22">
        <f t="shared" si="10"/>
        <v>51.91</v>
      </c>
      <c r="CO6" s="22">
        <f t="shared" si="10"/>
        <v>67.7</v>
      </c>
      <c r="CP6" s="22">
        <f t="shared" si="10"/>
        <v>67.34</v>
      </c>
      <c r="CQ6" s="22">
        <f t="shared" si="10"/>
        <v>55.89</v>
      </c>
      <c r="CR6" s="22">
        <f t="shared" si="10"/>
        <v>55.72</v>
      </c>
      <c r="CS6" s="22">
        <f t="shared" si="10"/>
        <v>55.31</v>
      </c>
      <c r="CT6" s="22">
        <f t="shared" si="10"/>
        <v>55.14</v>
      </c>
      <c r="CU6" s="22">
        <f t="shared" si="10"/>
        <v>54.99</v>
      </c>
      <c r="CV6" s="21" t="str">
        <f>IF(CV7="","",IF(CV7="-","【-】","【"&amp;SUBSTITUTE(TEXT(CV7,"#,##0.00"),"-","△")&amp;"】"))</f>
        <v>【60.21】</v>
      </c>
      <c r="CW6" s="22">
        <f>IF(CW7="",NA(),CW7)</f>
        <v>90.08</v>
      </c>
      <c r="CX6" s="22">
        <f t="shared" ref="CX6:DF6" si="11">IF(CX7="",NA(),CX7)</f>
        <v>90.05</v>
      </c>
      <c r="CY6" s="22">
        <f t="shared" si="11"/>
        <v>90.02</v>
      </c>
      <c r="CZ6" s="22">
        <f t="shared" si="11"/>
        <v>89.98</v>
      </c>
      <c r="DA6" s="22">
        <f t="shared" si="11"/>
        <v>89.91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49.5</v>
      </c>
      <c r="DI6" s="22">
        <f t="shared" ref="DI6:DQ6" si="12">IF(DI7="",NA(),DI7)</f>
        <v>50.15</v>
      </c>
      <c r="DJ6" s="22">
        <f t="shared" si="12"/>
        <v>51.4</v>
      </c>
      <c r="DK6" s="22">
        <f t="shared" si="12"/>
        <v>52.36</v>
      </c>
      <c r="DL6" s="22">
        <f t="shared" si="12"/>
        <v>53.46</v>
      </c>
      <c r="DM6" s="22">
        <f t="shared" si="12"/>
        <v>50.63</v>
      </c>
      <c r="DN6" s="22">
        <f t="shared" si="12"/>
        <v>51.29</v>
      </c>
      <c r="DO6" s="22">
        <f t="shared" si="12"/>
        <v>52.2</v>
      </c>
      <c r="DP6" s="22">
        <f t="shared" si="12"/>
        <v>52.7</v>
      </c>
      <c r="DQ6" s="22">
        <f t="shared" si="12"/>
        <v>53.48</v>
      </c>
      <c r="DR6" s="21" t="str">
        <f>IF(DR7="","",IF(DR7="-","【-】","【"&amp;SUBSTITUTE(TEXT(DR7,"#,##0.00"),"-","△")&amp;"】"))</f>
        <v>【52.41】</v>
      </c>
      <c r="DS6" s="22">
        <f>IF(DS7="",NA(),DS7)</f>
        <v>27.02</v>
      </c>
      <c r="DT6" s="22">
        <f t="shared" ref="DT6:EB6" si="13">IF(DT7="",NA(),DT7)</f>
        <v>26.96</v>
      </c>
      <c r="DU6" s="22">
        <f t="shared" si="13"/>
        <v>26.96</v>
      </c>
      <c r="DV6" s="22">
        <f t="shared" si="13"/>
        <v>31.02</v>
      </c>
      <c r="DW6" s="22">
        <f t="shared" si="13"/>
        <v>32.53</v>
      </c>
      <c r="DX6" s="22">
        <f t="shared" si="13"/>
        <v>18.28</v>
      </c>
      <c r="DY6" s="22">
        <f t="shared" si="13"/>
        <v>19.61</v>
      </c>
      <c r="DZ6" s="22">
        <f t="shared" si="13"/>
        <v>20.73</v>
      </c>
      <c r="EA6" s="22">
        <f t="shared" si="13"/>
        <v>22.86</v>
      </c>
      <c r="EB6" s="22">
        <f t="shared" si="13"/>
        <v>24.31</v>
      </c>
      <c r="EC6" s="21" t="str">
        <f>IF(EC7="","",IF(EC7="-","【-】","【"&amp;SUBSTITUTE(TEXT(EC7,"#,##0.00"),"-","△")&amp;"】"))</f>
        <v>【26.78】</v>
      </c>
      <c r="ED6" s="22">
        <f>IF(ED7="",NA(),ED7)</f>
        <v>0.2</v>
      </c>
      <c r="EE6" s="22">
        <f t="shared" ref="EE6:EM6" si="14">IF(EE7="",NA(),EE7)</f>
        <v>0.34</v>
      </c>
      <c r="EF6" s="22">
        <f t="shared" si="14"/>
        <v>0.35</v>
      </c>
      <c r="EG6" s="22">
        <f t="shared" si="14"/>
        <v>0.35</v>
      </c>
      <c r="EH6" s="22">
        <f t="shared" si="14"/>
        <v>0.28999999999999998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462241</v>
      </c>
      <c r="D7" s="24">
        <v>46</v>
      </c>
      <c r="E7" s="24">
        <v>1</v>
      </c>
      <c r="F7" s="24">
        <v>0</v>
      </c>
      <c r="G7" s="24">
        <v>1</v>
      </c>
      <c r="H7" s="24" t="s">
        <v>93</v>
      </c>
      <c r="I7" s="24" t="s">
        <v>94</v>
      </c>
      <c r="J7" s="24" t="s">
        <v>95</v>
      </c>
      <c r="K7" s="24" t="s">
        <v>96</v>
      </c>
      <c r="L7" s="24" t="s">
        <v>97</v>
      </c>
      <c r="M7" s="24" t="s">
        <v>98</v>
      </c>
      <c r="N7" s="25" t="s">
        <v>99</v>
      </c>
      <c r="O7" s="25">
        <v>79.680000000000007</v>
      </c>
      <c r="P7" s="25">
        <v>82.98</v>
      </c>
      <c r="Q7" s="25">
        <v>2904</v>
      </c>
      <c r="R7" s="25">
        <v>22748</v>
      </c>
      <c r="S7" s="25">
        <v>392.56</v>
      </c>
      <c r="T7" s="25">
        <v>57.95</v>
      </c>
      <c r="U7" s="25">
        <v>18621</v>
      </c>
      <c r="V7" s="25">
        <v>45.94</v>
      </c>
      <c r="W7" s="25">
        <v>405.33</v>
      </c>
      <c r="X7" s="25">
        <v>130.59</v>
      </c>
      <c r="Y7" s="25">
        <v>114.33</v>
      </c>
      <c r="Z7" s="25">
        <v>115.4</v>
      </c>
      <c r="AA7" s="25">
        <v>118.94</v>
      </c>
      <c r="AB7" s="25">
        <v>125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369.22</v>
      </c>
      <c r="AU7" s="25">
        <v>373.54</v>
      </c>
      <c r="AV7" s="25">
        <v>478.45</v>
      </c>
      <c r="AW7" s="25">
        <v>630.22</v>
      </c>
      <c r="AX7" s="25">
        <v>906.53</v>
      </c>
      <c r="AY7" s="25">
        <v>367.55</v>
      </c>
      <c r="AZ7" s="25">
        <v>378.56</v>
      </c>
      <c r="BA7" s="25">
        <v>364.46</v>
      </c>
      <c r="BB7" s="25">
        <v>338.89</v>
      </c>
      <c r="BC7" s="25">
        <v>352.34</v>
      </c>
      <c r="BD7" s="25">
        <v>239.69</v>
      </c>
      <c r="BE7" s="25">
        <v>349.69</v>
      </c>
      <c r="BF7" s="25">
        <v>333.58</v>
      </c>
      <c r="BG7" s="25">
        <v>307.38</v>
      </c>
      <c r="BH7" s="25">
        <v>293.3</v>
      </c>
      <c r="BI7" s="25">
        <v>286.55</v>
      </c>
      <c r="BJ7" s="25">
        <v>418.68</v>
      </c>
      <c r="BK7" s="25">
        <v>395.68</v>
      </c>
      <c r="BL7" s="25">
        <v>403.72</v>
      </c>
      <c r="BM7" s="25">
        <v>400.21</v>
      </c>
      <c r="BN7" s="25">
        <v>391.13</v>
      </c>
      <c r="BO7" s="25">
        <v>264.86</v>
      </c>
      <c r="BP7" s="25">
        <v>111.12</v>
      </c>
      <c r="BQ7" s="25">
        <v>112.31</v>
      </c>
      <c r="BR7" s="25">
        <v>112.81</v>
      </c>
      <c r="BS7" s="25">
        <v>117.24</v>
      </c>
      <c r="BT7" s="25">
        <v>117.18</v>
      </c>
      <c r="BU7" s="25">
        <v>94.78</v>
      </c>
      <c r="BV7" s="25">
        <v>97.59</v>
      </c>
      <c r="BW7" s="25">
        <v>92.17</v>
      </c>
      <c r="BX7" s="25">
        <v>92.83</v>
      </c>
      <c r="BY7" s="25">
        <v>92.16</v>
      </c>
      <c r="BZ7" s="25">
        <v>97.59</v>
      </c>
      <c r="CA7" s="25">
        <v>141.37</v>
      </c>
      <c r="CB7" s="25">
        <v>140.02000000000001</v>
      </c>
      <c r="CC7" s="25">
        <v>139.44</v>
      </c>
      <c r="CD7" s="25">
        <v>134.4</v>
      </c>
      <c r="CE7" s="25">
        <v>134.68</v>
      </c>
      <c r="CF7" s="25">
        <v>181.3</v>
      </c>
      <c r="CG7" s="25">
        <v>181.71</v>
      </c>
      <c r="CH7" s="25">
        <v>188.51</v>
      </c>
      <c r="CI7" s="25">
        <v>189.43</v>
      </c>
      <c r="CJ7" s="25">
        <v>196.75</v>
      </c>
      <c r="CK7" s="25">
        <v>181.66</v>
      </c>
      <c r="CL7" s="25">
        <v>50.32</v>
      </c>
      <c r="CM7" s="25">
        <v>49.24</v>
      </c>
      <c r="CN7" s="25">
        <v>51.91</v>
      </c>
      <c r="CO7" s="25">
        <v>67.7</v>
      </c>
      <c r="CP7" s="25">
        <v>67.34</v>
      </c>
      <c r="CQ7" s="25">
        <v>55.89</v>
      </c>
      <c r="CR7" s="25">
        <v>55.72</v>
      </c>
      <c r="CS7" s="25">
        <v>55.31</v>
      </c>
      <c r="CT7" s="25">
        <v>55.14</v>
      </c>
      <c r="CU7" s="25">
        <v>54.99</v>
      </c>
      <c r="CV7" s="25">
        <v>60.21</v>
      </c>
      <c r="CW7" s="25">
        <v>90.08</v>
      </c>
      <c r="CX7" s="25">
        <v>90.05</v>
      </c>
      <c r="CY7" s="25">
        <v>90.02</v>
      </c>
      <c r="CZ7" s="25">
        <v>89.98</v>
      </c>
      <c r="DA7" s="25">
        <v>89.91</v>
      </c>
      <c r="DB7" s="25">
        <v>81.27</v>
      </c>
      <c r="DC7" s="25">
        <v>81.260000000000005</v>
      </c>
      <c r="DD7" s="25">
        <v>80.36</v>
      </c>
      <c r="DE7" s="25">
        <v>80.13</v>
      </c>
      <c r="DF7" s="25">
        <v>79.34</v>
      </c>
      <c r="DG7" s="25">
        <v>89.21</v>
      </c>
      <c r="DH7" s="25">
        <v>49.5</v>
      </c>
      <c r="DI7" s="25">
        <v>50.15</v>
      </c>
      <c r="DJ7" s="25">
        <v>51.4</v>
      </c>
      <c r="DK7" s="25">
        <v>52.36</v>
      </c>
      <c r="DL7" s="25">
        <v>53.46</v>
      </c>
      <c r="DM7" s="25">
        <v>50.63</v>
      </c>
      <c r="DN7" s="25">
        <v>51.29</v>
      </c>
      <c r="DO7" s="25">
        <v>52.2</v>
      </c>
      <c r="DP7" s="25">
        <v>52.7</v>
      </c>
      <c r="DQ7" s="25">
        <v>53.48</v>
      </c>
      <c r="DR7" s="25">
        <v>52.41</v>
      </c>
      <c r="DS7" s="25">
        <v>27.02</v>
      </c>
      <c r="DT7" s="25">
        <v>26.96</v>
      </c>
      <c r="DU7" s="25">
        <v>26.96</v>
      </c>
      <c r="DV7" s="25">
        <v>31.02</v>
      </c>
      <c r="DW7" s="25">
        <v>32.53</v>
      </c>
      <c r="DX7" s="25">
        <v>18.28</v>
      </c>
      <c r="DY7" s="25">
        <v>19.61</v>
      </c>
      <c r="DZ7" s="25">
        <v>20.73</v>
      </c>
      <c r="EA7" s="25">
        <v>22.86</v>
      </c>
      <c r="EB7" s="25">
        <v>24.31</v>
      </c>
      <c r="EC7" s="25">
        <v>26.78</v>
      </c>
      <c r="ED7" s="25">
        <v>0.2</v>
      </c>
      <c r="EE7" s="25">
        <v>0.34</v>
      </c>
      <c r="EF7" s="25">
        <v>0.35</v>
      </c>
      <c r="EG7" s="25">
        <v>0.35</v>
      </c>
      <c r="EH7" s="25">
        <v>0.28999999999999998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柿木　伸一</cp:lastModifiedBy>
  <cp:lastPrinted>2026-03-04T04:07:24Z</cp:lastPrinted>
  <dcterms:created xsi:type="dcterms:W3CDTF">2025-12-12T09:25:13Z</dcterms:created>
  <dcterms:modified xsi:type="dcterms:W3CDTF">2026-03-04T04:08:51Z</dcterms:modified>
  <cp:category/>
</cp:coreProperties>
</file>