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6 奄美市（済）\"/>
    </mc:Choice>
  </mc:AlternateContent>
  <xr:revisionPtr revIDLastSave="0" documentId="13_ncr:1_{0410C0FC-5196-4D0B-B9E5-2738BCA98AFA}" xr6:coauthVersionLast="47" xr6:coauthVersionMax="47" xr10:uidLastSave="{00000000-0000-0000-0000-000000000000}"/>
  <workbookProtection workbookAlgorithmName="SHA-512" workbookHashValue="32D2K0zbKhuZHZESkd16wo9Q8+TP/ddLxr2yIaChqCRvTv2IQzYJW7xWPoGONvsttTFxi+o2EwjTtj430NGhAQ==" workbookSaltValue="6S8ld18zWGvW7T10y7nMR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P10" i="4"/>
  <c r="AT8"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<sst xmlns="http://schemas.openxmlformats.org/spreadsheetml/2006/main" count="231" uniqueCount="115">
  <si>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</si>
  <si>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</si>
  <si>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</si>
  <si>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</si>
  <si>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</si>
  <si>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</si>
  <si>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</si>
  <si>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</si>
  <si>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</si>
  <si>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</si>
  <si>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</si>
  <si>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</si>
  <si>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</si>
  <si>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</si>
  <si>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</si>
  <si>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</si>
  <si>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</si>
  <si>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</si>
  <si>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</si>
  <si>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</si>
  <si>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</si>
  <si>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</si>
  <si>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</si>
  <si>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</si>
  <si>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</si>
  <si>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</si>
  <si>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</si>
  <si>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</si>
  <si>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</si>
  <si>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</si>
  <si>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</si>
  <si>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</si>
  <si>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</si>
  <si>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</si>
  <si>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</si>
  <si>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</si>
  <si>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</si>
  <si>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</si>
  <si>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</si>
  <si>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</si>
  <si>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</si>
  <si>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</si>
  <si>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</si>
  <si>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</si>
  <si>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</si>
  <si>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</si>
  <si>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</si>
  <si>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</si>
  <si>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</si>
  <si>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</si>
  <si>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</si>
  <si>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</si>
  <si>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</si>
  <si>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</si>
  <si>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</si>
  <si>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</si>
  <si>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</si>
  <si>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</si>
  <si>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</si>
  <si>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</si>
  <si>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</si>
  <si>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</si>
  <si>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</si>
  <si>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</si>
  <si>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</si>
  <si>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</si>
  <si>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</si>
  <si>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</si>
  <si>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</si>
  <si>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</si>
  <si>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</si>
  <si>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</si>
  <si>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</si>
  <si>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</si>
  <si>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</si>
  <si>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</si>
  <si>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</si>
  <si>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</si>
  <si>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</si>
  <si>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</si>
  <si>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</si>
  <si>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</si>
  <si>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</si>
  <si>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</si>
  <si>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</si>
  <si>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</si>
  <si>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</si>
  <si>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</si>
  <si>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</si>
  <si>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</si>
  <si>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</si>
  <si>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</si>
  <si>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</si>
  <si>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</si>
  <si>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</si>
  <si>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</si>
  <si>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</si>
  <si>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</si>
  <si>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</si>
  <si>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</si>
  <si>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</si>
  <si>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</si>
  <si>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</si>
  <si>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</si>
  <si>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</si>
  <si>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</si>
  <si>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</si>
  <si>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</si>
  <si>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</si>
  <si>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</si>
  <si>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</si>
  <si>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</si>
  <si>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①有形固定資産減価償却率…前年度より4.40％上昇したが、類似団体平均値より低く優位となっている。今後も償却状況を注視しながら計画的な設備等更新を図る。
③管渠改善率…類似団体より低く劣位にある。昭和59年の供用開始から40年を経過し、今後耐用年数を迎える管渠施設が増加する見込みであることから、計画的に更新を行っていく必要がある。</t>
    </r>
    <r>
      <rPr>
        <sz val="10"/>
        <color rgb="FFFF0000"/>
        <rFont val="ＭＳ ゴシック"/>
        <family val="3"/>
        <charset val="128"/>
      </rPr>
      <t xml:space="preserve">
</t>
    </r>
    <phoneticPr fontId="4"/>
  </si>
  <si>
    <t>①経常収支比率…R5年度の下水道料金改定に伴う料金収入など経常収益の増加、人件費や施設の維持管理費（主に電気料金）など経常費用の減少により、比率が前年度より3.62％高く、類似団体平均値を上回った。維持管理費や修繕費等は増加傾向にあるため、今後とも経費の抑制に努める必要がある。
③流動比率…下水道料金改定により収入（流動資産）は増加し、比率が前年度より5.87％高くなった。依然として類似団体平均値より低く、劣位となっている。今後は未払金（流動負債）の減により比率の改善を見込んでいる。
④企業債残高対事業規模比率…類似団体平均値より低く優位にある。今後も計画的な施設の更新が見込まれていることから、施設規模の見直し等を検討し比率の抑制に努める。
⑤経費回収率…前年度より58.51％改善し、100％を上回る状況となった。要因はR5年度の下水道料金改定に伴う料金収入の増加である。今後も人口減少に伴う料金収入の減や維持管理経費の増などが予想されることから、経営計画の定期的な更新を実施し健全な経営を図る。
⑥汚水処理原価…前年度より31.03円下がり、類似団体平均値を下回った。今後も適切な投資の効率化や維持管理費の抑制に努めるとともに、人口減少のほか節水機器の普及等により年間有収水量が減少していることから、接続率向上による有収水量の増加を図る。
⑦施設利用率…前年度数値より悪化し、その要因は有収水量の減少が考えられる。今後も人口減少等による汚水処理量の減少が見込まれており、適切な施設規模への見直し等を検討する必要がある。
⑧水洗化率…類似団体平均値を上回っている。引き続き未接続世帯の加入を促進し、水洗化率の向上に努める。</t>
    <phoneticPr fontId="4"/>
  </si>
  <si>
    <t>公営企業企業移行５年目であるＲ６年度はＲ５年１０月１日の下水道料金改定から１年半を経過し、Ｒ６年度においては料金改定後１会計年度の収納があった決算となった。
料金収入は増加した一方で、施設維持管理経費や建設工事等に係る資材の物価高騰による影響もあり、依然として収入不足分を一般会計からの繰入金に依存した厳しい経営状況となっている。
今後も処理区域内人口の減少と施設の老朽化が予想されることから、経費回収率の増、汚水処理原価の減を目指し、経営の効率性の向上に努める。
また、ストックマネジメント計画に基づく施設の更新、ダウンサイジング等を行うことにより、維持管理費の抑制を図る必要がある。下水道事業に携わる人材（技術職員）の確保も難しくなっており、官民連携を含め、対策を行っていくことが急務である。
今後とも持続可能な下水道事業経営の確立と経営健全化を目指す。</t>
    <rPh sb="293" eb="296">
      <t>ゲスイドウ</t>
    </rPh>
    <rPh sb="296" eb="298">
      <t>ジギョウ</t>
    </rPh>
    <rPh sb="299" eb="300">
      <t>タズサ</t>
    </rPh>
    <rPh sb="302" eb="304">
      <t>ジンザイ</t>
    </rPh>
    <rPh sb="305" eb="309">
      <t>ギジュツショクイン</t>
    </rPh>
    <rPh sb="311" eb="313">
      <t>カクホ</t>
    </rPh>
    <rPh sb="314" eb="315">
      <t>ムズカ</t>
    </rPh>
    <rPh sb="323" eb="327">
      <t>カンミンレンケイ</t>
    </rPh>
    <rPh sb="328" eb="329">
      <t>フク</t>
    </rPh>
    <rPh sb="331" eb="333">
      <t>タイサク</t>
    </rPh>
    <rPh sb="334" eb="335">
      <t>オコナ</t>
    </rPh>
    <rPh sb="342" eb="344">
      <t>キュウム</t>
    </rPh>
    <rPh sb="349" eb="35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</si>
</sst>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0"/>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0.03</c:v>
                </c:pt>
              </c:numCache>
            </c:numRef>
          </c:val>
          <c:extLst>
            <c:ext xmlns:c16="http://schemas.microsoft.com/office/drawing/2014/chart" uri="{C3380CC4-5D6E-409C-BE32-E72D297353CC}">
              <c16:uniqueId val="{00000000-E21B-4485-ACA5-9848186D71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E21B-4485-ACA5-9848186D71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58.14</c:v>
                </c:pt>
                <c:pt idx="1">
                  <c:v>55.21</c:v>
                </c:pt>
                <c:pt idx="2">
                  <c:v>53.39</c:v>
                </c:pt>
                <c:pt idx="3">
                  <c:v>53.38</c:v>
                </c:pt>
                <c:pt idx="4">
                  <c:v>53.1</c:v>
                </c:pt>
              </c:numCache>
            </c:numRef>
          </c:val>
          <c:extLst>
            <c:ext xmlns:c16="http://schemas.microsoft.com/office/drawing/2014/chart" uri="{C3380CC4-5D6E-409C-BE32-E72D297353CC}">
              <c16:uniqueId val="{00000000-AE1F-45FC-B4FC-DA1BF0160B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E1F-45FC-B4FC-DA1BF0160B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94.23</c:v>
                </c:pt>
                <c:pt idx="1">
                  <c:v>95.9</c:v>
                </c:pt>
                <c:pt idx="2">
                  <c:v>96.02</c:v>
                </c:pt>
                <c:pt idx="3">
                  <c:v>96.41</c:v>
                </c:pt>
                <c:pt idx="4">
                  <c:v>97.31</c:v>
                </c:pt>
              </c:numCache>
            </c:numRef>
          </c:val>
          <c:extLst>
            <c:ext xmlns:c16="http://schemas.microsoft.com/office/drawing/2014/chart" uri="{C3380CC4-5D6E-409C-BE32-E72D297353CC}">
              <c16:uniqueId val="{00000000-C4D7-4C30-A2B0-08CE072FBA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C4D7-4C30-A2B0-08CE072FBA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119.06</c:v>
                </c:pt>
                <c:pt idx="1">
                  <c:v>107.5</c:v>
                </c:pt>
                <c:pt idx="2">
                  <c:v>112.86</c:v>
                </c:pt>
                <c:pt idx="3">
                  <c:v>125.2</c:v>
                </c:pt>
                <c:pt idx="4">
                  <c:v>128.82</c:v>
                </c:pt>
              </c:numCache>
            </c:numRef>
          </c:val>
          <c:extLst>
            <c:ext xmlns:c16="http://schemas.microsoft.com/office/drawing/2014/chart" uri="{C3380CC4-5D6E-409C-BE32-E72D297353CC}">
              <c16:uniqueId val="{00000000-DDF9-4206-9134-EFAC3FCC97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DDF9-4206-9134-EFAC3FCC97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5.14</c:v>
                </c:pt>
                <c:pt idx="1">
                  <c:v>10.3</c:v>
                </c:pt>
                <c:pt idx="2">
                  <c:v>14.31</c:v>
                </c:pt>
                <c:pt idx="3">
                  <c:v>18.38</c:v>
                </c:pt>
                <c:pt idx="4">
                  <c:v>22.78</c:v>
                </c:pt>
              </c:numCache>
            </c:numRef>
          </c:val>
          <c:extLst>
            <c:ext xmlns:c16="http://schemas.microsoft.com/office/drawing/2014/chart" uri="{C3380CC4-5D6E-409C-BE32-E72D297353CC}">
              <c16:uniqueId val="{00000000-7F95-4AB6-84E7-FA4A960F54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7F95-4AB6-84E7-FA4A960F54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7A-4814-B8E8-A530058C56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ED7A-4814-B8E8-A530058C56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15-4921-8CC1-395D92ED46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6B15-4921-8CC1-395D92ED46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36.01</c:v>
                </c:pt>
                <c:pt idx="1">
                  <c:v>44.99</c:v>
                </c:pt>
                <c:pt idx="2">
                  <c:v>51.4</c:v>
                </c:pt>
                <c:pt idx="3">
                  <c:v>49.85</c:v>
                </c:pt>
                <c:pt idx="4">
                  <c:v>55.72</c:v>
                </c:pt>
              </c:numCache>
            </c:numRef>
          </c:val>
          <c:extLst>
            <c:ext xmlns:c16="http://schemas.microsoft.com/office/drawing/2014/chart" uri="{C3380CC4-5D6E-409C-BE32-E72D297353CC}">
              <c16:uniqueId val="{00000000-ECDA-4E1A-9F0A-D272D6823E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ECDA-4E1A-9F0A-D272D6823E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447.01</c:v>
                </c:pt>
                <c:pt idx="1">
                  <c:v>386.52</c:v>
                </c:pt>
                <c:pt idx="2">
                  <c:v>468.73</c:v>
                </c:pt>
                <c:pt idx="3">
                  <c:v>241.54</c:v>
                </c:pt>
                <c:pt idx="4">
                  <c:v>30.5</c:v>
                </c:pt>
              </c:numCache>
            </c:numRef>
          </c:val>
          <c:extLst>
            <c:ext xmlns:c16="http://schemas.microsoft.com/office/drawing/2014/chart" uri="{C3380CC4-5D6E-409C-BE32-E72D297353CC}">
              <c16:uniqueId val="{00000000-C6C2-4D1C-B58D-F2B13BC7B6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C6C2-4D1C-B58D-F2B13BC7B6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87.57</c:v>
                </c:pt>
                <c:pt idx="1">
                  <c:v>91.61</c:v>
                </c:pt>
                <c:pt idx="2">
                  <c:v>89.22</c:v>
                </c:pt>
                <c:pt idx="3">
                  <c:v>114.65</c:v>
                </c:pt>
                <c:pt idx="4">
                  <c:v>173.16</c:v>
                </c:pt>
              </c:numCache>
            </c:numRef>
          </c:val>
          <c:extLst>
            <c:ext xmlns:c16="http://schemas.microsoft.com/office/drawing/2014/chart" uri="{C3380CC4-5D6E-409C-BE32-E72D297353CC}">
              <c16:uniqueId val="{00000000-8167-409F-8793-F88876331D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8167-409F-8793-F88876331D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141.33000000000001</c:v>
                </c:pt>
                <c:pt idx="1">
                  <c:v>135.74</c:v>
                </c:pt>
                <c:pt idx="2">
                  <c:v>139.94</c:v>
                </c:pt>
                <c:pt idx="3">
                  <c:v>118.37</c:v>
                </c:pt>
                <c:pt idx="4">
                  <c:v>87.34</c:v>
                </c:pt>
              </c:numCache>
            </c:numRef>
          </c:val>
          <c:extLst>
            <c:ext xmlns:c16="http://schemas.microsoft.com/office/drawing/2014/chart" uri="{C3380CC4-5D6E-409C-BE32-E72D297353CC}">
              <c16:uniqueId val="{00000000-CB26-4FC0-9D03-3316C93AFD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CB26-4FC0-9D03-3316C93AFD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tabSelected="1" view="pageBreakPreview" zoomScale="85" zoomScaleNormal="130" zoomScaleSheetLayoutView="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奄美市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71" t="str">
        <f>データ!$M$6</f>
        <v>非設置</v>
      </c>
      <c r="AE8" s="71"/>
      <c r="AF8" s="71"/>
      <c r="AG8" s="71"/>
      <c r="AH8" s="71"/>
      <c r="AI8" s="71"/>
      <c r="AJ8" s="71"/>
      <c r="AK8" s="3"/>
      <c r="AL8" s="44">
        <f>データ!S6</f>
        <v>40239</v>
      </c>
      <c r="AM8" s="44"/>
      <c r="AN8" s="44"/>
      <c r="AO8" s="44"/>
      <c r="AP8" s="44"/>
      <c r="AQ8" s="44"/>
      <c r="AR8" s="44"/>
      <c r="AS8" s="44"/>
      <c r="AT8" s="45">
        <f>データ!T6</f>
        <v>308.33</v>
      </c>
      <c r="AU8" s="45"/>
      <c r="AV8" s="45"/>
      <c r="AW8" s="45"/>
      <c r="AX8" s="45"/>
      <c r="AY8" s="45"/>
      <c r="AZ8" s="45"/>
      <c r="BA8" s="45"/>
      <c r="BB8" s="45">
        <f>データ!U6</f>
        <v>130.51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63.98</v>
      </c>
      <c r="J10" s="45"/>
      <c r="K10" s="45"/>
      <c r="L10" s="45"/>
      <c r="M10" s="45"/>
      <c r="N10" s="45"/>
      <c r="O10" s="45"/>
      <c r="P10" s="45">
        <f>データ!P6</f>
        <v>78</v>
      </c>
      <c r="Q10" s="45"/>
      <c r="R10" s="45"/>
      <c r="S10" s="45"/>
      <c r="T10" s="45"/>
      <c r="U10" s="45"/>
      <c r="V10" s="45"/>
      <c r="W10" s="45">
        <f>データ!Q6</f>
        <v>91.71</v>
      </c>
      <c r="X10" s="45"/>
      <c r="Y10" s="45"/>
      <c r="Z10" s="45"/>
      <c r="AA10" s="45"/>
      <c r="AB10" s="45"/>
      <c r="AC10" s="45"/>
      <c r="AD10" s="44">
        <f>データ!R6</f>
        <v>3300</v>
      </c>
      <c r="AE10" s="44"/>
      <c r="AF10" s="44"/>
      <c r="AG10" s="44"/>
      <c r="AH10" s="44"/>
      <c r="AI10" s="44"/>
      <c r="AJ10" s="44"/>
      <c r="AK10" s="2"/>
      <c r="AL10" s="44">
        <f>データ!V6</f>
        <v>30823</v>
      </c>
      <c r="AM10" s="44"/>
      <c r="AN10" s="44"/>
      <c r="AO10" s="44"/>
      <c r="AP10" s="44"/>
      <c r="AQ10" s="44"/>
      <c r="AR10" s="44"/>
      <c r="AS10" s="44"/>
      <c r="AT10" s="45">
        <f>データ!W6</f>
        <v>5.26</v>
      </c>
      <c r="AU10" s="45"/>
      <c r="AV10" s="45"/>
      <c r="AW10" s="45"/>
      <c r="AX10" s="45"/>
      <c r="AY10" s="45"/>
      <c r="AZ10" s="45"/>
      <c r="BA10" s="45"/>
      <c r="BB10" s="45">
        <f>データ!X6</f>
        <v>5859.89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q5fjmK97WfuDzfjl51lZeKPj30HsI1jqASkkQx+o4jRUB3NoqG3NuyAv5Amv+Ro11FMf7vwgSQ0drRJvs3Bfw==" saltValue="tZSw5NihXa23OL9z7oKy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462225</v>
      </c>
      <c r="D6" s="19">
        <f t="shared" si="3"/>
        <v>46</v>
      </c>
      <c r="E6" s="19">
        <f t="shared" si="3"/>
        <v>17</v>
      </c>
      <c r="F6" s="19">
        <f t="shared" si="3"/>
        <v>1</v>
      </c>
      <c r="G6" s="19">
        <f t="shared" si="3"/>
        <v>0</v>
      </c>
      <c r="H6" s="19" t="str">
        <f t="shared" si="3"/>
        <v>鹿児島県　奄美市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63.98</v>
      </c>
      <c r="P6" s="20">
        <f t="shared" si="3"/>
        <v>78</v>
      </c>
      <c r="Q6" s="20">
        <f t="shared" si="3"/>
        <v>91.71</v>
      </c>
      <c r="R6" s="20">
        <f t="shared" si="3"/>
        <v>3300</v>
      </c>
      <c r="S6" s="20">
        <f t="shared" si="3"/>
        <v>40239</v>
      </c>
      <c r="T6" s="20">
        <f t="shared" si="3"/>
        <v>308.33</v>
      </c>
      <c r="U6" s="20">
        <f t="shared" si="3"/>
        <v>130.51</v>
      </c>
      <c r="V6" s="20">
        <f t="shared" si="3"/>
        <v>30823</v>
      </c>
      <c r="W6" s="20">
        <f t="shared" si="3"/>
        <v>5.26</v>
      </c>
      <c r="X6" s="20">
        <f t="shared" si="3"/>
        <v>5859.89</v>
      </c>
      <c r="Y6" s="21">
        <f>IF(Y7="",NA(),Y7)</f>
        <v>119.06</v>
      </c>
      <c r="Z6" s="21">
        <f t="shared" ref="Z6:AH6" si="4">IF(Z7="",NA(),Z7)</f>
        <v>107.5</v>
      </c>
      <c r="AA6" s="21">
        <f t="shared" si="4"/>
        <v>112.86</v>
      </c>
      <c r="AB6" s="21">
        <f t="shared" si="4"/>
        <v>125.2</v>
      </c>
      <c r="AC6" s="21">
        <f t="shared" si="4"/>
        <v>128.82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36.01</v>
      </c>
      <c r="AV6" s="21">
        <f t="shared" ref="AV6:BD6" si="6">IF(AV7="",NA(),AV7)</f>
        <v>44.99</v>
      </c>
      <c r="AW6" s="21">
        <f t="shared" si="6"/>
        <v>51.4</v>
      </c>
      <c r="AX6" s="21">
        <f t="shared" si="6"/>
        <v>49.85</v>
      </c>
      <c r="AY6" s="21">
        <f t="shared" si="6"/>
        <v>55.72</v>
      </c>
      <c r="AZ6" s="21">
        <f t="shared" si="6"/>
        <v>67.86</v>
      </c>
      <c r="BA6" s="21">
        <f t="shared" si="6"/>
        <v>72.92</v>
      </c>
      <c r="BB6" s="21">
        <f t="shared" si="6"/>
        <v>81.19</v>
      </c>
      <c r="BC6" s="21">
        <f t="shared" si="6"/>
        <v>85.86</v>
      </c>
      <c r="BD6" s="21">
        <f t="shared" si="6"/>
        <v>94.74</v>
      </c>
      <c r="BE6" s="20" t="str">
        <f>IF(BE7="","",IF(BE7="-","【-】","【"&amp;SUBSTITUTE(TEXT(BE7,"#,##0.00"),"-","△")&amp;"】"))</f>
        <v>【82.75】</v>
      </c>
      <c r="BF6" s="21">
        <f>IF(BF7="",NA(),BF7)</f>
        <v>447.01</v>
      </c>
      <c r="BG6" s="21">
        <f t="shared" ref="BG6:BO6" si="7">IF(BG7="",NA(),BG7)</f>
        <v>386.52</v>
      </c>
      <c r="BH6" s="21">
        <f t="shared" si="7"/>
        <v>468.73</v>
      </c>
      <c r="BI6" s="21">
        <f t="shared" si="7"/>
        <v>241.54</v>
      </c>
      <c r="BJ6" s="21">
        <f t="shared" si="7"/>
        <v>30.5</v>
      </c>
      <c r="BK6" s="21">
        <f t="shared" si="7"/>
        <v>709.4</v>
      </c>
      <c r="BL6" s="21">
        <f t="shared" si="7"/>
        <v>734.47</v>
      </c>
      <c r="BM6" s="21">
        <f t="shared" si="7"/>
        <v>720.89</v>
      </c>
      <c r="BN6" s="21">
        <f t="shared" si="7"/>
        <v>676.93</v>
      </c>
      <c r="BO6" s="21">
        <f t="shared" si="7"/>
        <v>635.88</v>
      </c>
      <c r="BP6" s="20" t="str">
        <f>IF(BP7="","",IF(BP7="-","【-】","【"&amp;SUBSTITUTE(TEXT(BP7,"#,##0.00"),"-","△")&amp;"】"))</f>
        <v>【602.56】</v>
      </c>
      <c r="BQ6" s="21">
        <f>IF(BQ7="",NA(),BQ7)</f>
        <v>87.57</v>
      </c>
      <c r="BR6" s="21">
        <f t="shared" ref="BR6:BZ6" si="8">IF(BR7="",NA(),BR7)</f>
        <v>91.61</v>
      </c>
      <c r="BS6" s="21">
        <f t="shared" si="8"/>
        <v>89.22</v>
      </c>
      <c r="BT6" s="21">
        <f t="shared" si="8"/>
        <v>114.65</v>
      </c>
      <c r="BU6" s="21">
        <f t="shared" si="8"/>
        <v>173.16</v>
      </c>
      <c r="BV6" s="21">
        <f t="shared" si="8"/>
        <v>91.14</v>
      </c>
      <c r="BW6" s="21">
        <f t="shared" si="8"/>
        <v>90.69</v>
      </c>
      <c r="BX6" s="21">
        <f t="shared" si="8"/>
        <v>90.5</v>
      </c>
      <c r="BY6" s="21">
        <f t="shared" si="8"/>
        <v>92.66</v>
      </c>
      <c r="BZ6" s="21">
        <f t="shared" si="8"/>
        <v>93.49</v>
      </c>
      <c r="CA6" s="20" t="str">
        <f>IF(CA7="","",IF(CA7="-","【-】","【"&amp;SUBSTITUTE(TEXT(CA7,"#,##0.00"),"-","△")&amp;"】"))</f>
        <v>【97.94】</v>
      </c>
      <c r="CB6" s="21">
        <f>IF(CB7="",NA(),CB7)</f>
        <v>141.33000000000001</v>
      </c>
      <c r="CC6" s="21">
        <f t="shared" ref="CC6:CK6" si="9">IF(CC7="",NA(),CC7)</f>
        <v>135.74</v>
      </c>
      <c r="CD6" s="21">
        <f t="shared" si="9"/>
        <v>139.94</v>
      </c>
      <c r="CE6" s="21">
        <f t="shared" si="9"/>
        <v>118.37</v>
      </c>
      <c r="CF6" s="21">
        <f t="shared" si="9"/>
        <v>87.34</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58.14</v>
      </c>
      <c r="CN6" s="21">
        <f t="shared" ref="CN6:CV6" si="10">IF(CN7="",NA(),CN7)</f>
        <v>55.21</v>
      </c>
      <c r="CO6" s="21">
        <f t="shared" si="10"/>
        <v>53.39</v>
      </c>
      <c r="CP6" s="21">
        <f t="shared" si="10"/>
        <v>53.38</v>
      </c>
      <c r="CQ6" s="21">
        <f t="shared" si="10"/>
        <v>53.1</v>
      </c>
      <c r="CR6" s="21">
        <f t="shared" si="10"/>
        <v>60.78</v>
      </c>
      <c r="CS6" s="21">
        <f t="shared" si="10"/>
        <v>59.96</v>
      </c>
      <c r="CT6" s="21">
        <f t="shared" si="10"/>
        <v>59.9</v>
      </c>
      <c r="CU6" s="21">
        <f t="shared" si="10"/>
        <v>60.13</v>
      </c>
      <c r="CV6" s="21">
        <f t="shared" si="10"/>
        <v>62.51</v>
      </c>
      <c r="CW6" s="20" t="str">
        <f>IF(CW7="","",IF(CW7="-","【-】","【"&amp;SUBSTITUTE(TEXT(CW7,"#,##0.00"),"-","△")&amp;"】"))</f>
        <v>【60.13】</v>
      </c>
      <c r="CX6" s="21">
        <f>IF(CX7="",NA(),CX7)</f>
        <v>94.23</v>
      </c>
      <c r="CY6" s="21">
        <f t="shared" ref="CY6:DG6" si="11">IF(CY7="",NA(),CY7)</f>
        <v>95.9</v>
      </c>
      <c r="CZ6" s="21">
        <f t="shared" si="11"/>
        <v>96.02</v>
      </c>
      <c r="DA6" s="21">
        <f t="shared" si="11"/>
        <v>96.41</v>
      </c>
      <c r="DB6" s="21">
        <f t="shared" si="11"/>
        <v>97.31</v>
      </c>
      <c r="DC6" s="21">
        <f t="shared" si="11"/>
        <v>94.17</v>
      </c>
      <c r="DD6" s="21">
        <f t="shared" si="11"/>
        <v>94.27</v>
      </c>
      <c r="DE6" s="21">
        <f t="shared" si="11"/>
        <v>94.46</v>
      </c>
      <c r="DF6" s="21">
        <f t="shared" si="11"/>
        <v>94.37</v>
      </c>
      <c r="DG6" s="21">
        <f t="shared" si="11"/>
        <v>94.61</v>
      </c>
      <c r="DH6" s="20" t="str">
        <f>IF(DH7="","",IF(DH7="-","【-】","【"&amp;SUBSTITUTE(TEXT(DH7,"#,##0.00"),"-","△")&amp;"】"))</f>
        <v>【96.00】</v>
      </c>
      <c r="DI6" s="21">
        <f>IF(DI7="",NA(),DI7)</f>
        <v>5.14</v>
      </c>
      <c r="DJ6" s="21">
        <f t="shared" ref="DJ6:DR6" si="12">IF(DJ7="",NA(),DJ7)</f>
        <v>10.3</v>
      </c>
      <c r="DK6" s="21">
        <f t="shared" si="12"/>
        <v>14.31</v>
      </c>
      <c r="DL6" s="21">
        <f t="shared" si="12"/>
        <v>18.38</v>
      </c>
      <c r="DM6" s="21">
        <f t="shared" si="12"/>
        <v>22.78</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1">
        <f t="shared" si="14"/>
        <v>0.03</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462225</v>
      </c>
      <c r="D7" s="23">
        <v>46</v>
      </c>
      <c r="E7" s="23">
        <v>17</v>
      </c>
      <c r="F7" s="23">
        <v>1</v>
      </c>
      <c r="G7" s="23">
        <v>0</v>
      </c>
      <c r="H7" s="23" t="s">
        <v>96</v>
      </c>
      <c r="I7" s="23" t="s">
        <v>97</v>
      </c>
      <c r="J7" s="23" t="s">
        <v>98</v>
      </c>
      <c r="K7" s="23" t="s">
        <v>99</v>
      </c>
      <c r="L7" s="23" t="s">
        <v>100</v>
      </c>
      <c r="M7" s="23" t="s">
        <v>101</v>
      </c>
      <c r="N7" s="24" t="s">
        <v>102</v>
      </c>
      <c r="O7" s="24">
        <v>63.98</v>
      </c>
      <c r="P7" s="24">
        <v>78</v>
      </c>
      <c r="Q7" s="24">
        <v>91.71</v>
      </c>
      <c r="R7" s="24">
        <v>3300</v>
      </c>
      <c r="S7" s="24">
        <v>40239</v>
      </c>
      <c r="T7" s="24">
        <v>308.33</v>
      </c>
      <c r="U7" s="24">
        <v>130.51</v>
      </c>
      <c r="V7" s="24">
        <v>30823</v>
      </c>
      <c r="W7" s="24">
        <v>5.26</v>
      </c>
      <c r="X7" s="24">
        <v>5859.89</v>
      </c>
      <c r="Y7" s="24">
        <v>119.06</v>
      </c>
      <c r="Z7" s="24">
        <v>107.5</v>
      </c>
      <c r="AA7" s="24">
        <v>112.86</v>
      </c>
      <c r="AB7" s="24">
        <v>125.2</v>
      </c>
      <c r="AC7" s="24">
        <v>128.82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36.01</v>
      </c>
      <c r="AV7" s="24">
        <v>44.99</v>
      </c>
      <c r="AW7" s="24">
        <v>51.4</v>
      </c>
      <c r="AX7" s="24">
        <v>49.85</v>
      </c>
      <c r="AY7" s="24">
        <v>55.72</v>
      </c>
      <c r="AZ7" s="24">
        <v>67.86</v>
      </c>
      <c r="BA7" s="24">
        <v>72.92</v>
      </c>
      <c r="BB7" s="24">
        <v>81.19</v>
      </c>
      <c r="BC7" s="24">
        <v>85.86</v>
      </c>
      <c r="BD7" s="24">
        <v>94.74</v>
      </c>
      <c r="BE7" s="24">
        <v>82.75</v>
      </c>
      <c r="BF7" s="24">
        <v>447.01</v>
      </c>
      <c r="BG7" s="24">
        <v>386.52</v>
      </c>
      <c r="BH7" s="24">
        <v>468.73</v>
      </c>
      <c r="BI7" s="24">
        <v>241.54</v>
      </c>
      <c r="BJ7" s="24">
        <v>30.5</v>
      </c>
      <c r="BK7" s="24">
        <v>709.4</v>
      </c>
      <c r="BL7" s="24">
        <v>734.47</v>
      </c>
      <c r="BM7" s="24">
        <v>720.89</v>
      </c>
      <c r="BN7" s="24">
        <v>676.93</v>
      </c>
      <c r="BO7" s="24">
        <v>635.88</v>
      </c>
      <c r="BP7" s="24">
        <v>602.55999999999995</v>
      </c>
      <c r="BQ7" s="24">
        <v>87.57</v>
      </c>
      <c r="BR7" s="24">
        <v>91.61</v>
      </c>
      <c r="BS7" s="24">
        <v>89.22</v>
      </c>
      <c r="BT7" s="24">
        <v>114.65</v>
      </c>
      <c r="BU7" s="24">
        <v>173.16</v>
      </c>
      <c r="BV7" s="24">
        <v>91.14</v>
      </c>
      <c r="BW7" s="24">
        <v>90.69</v>
      </c>
      <c r="BX7" s="24">
        <v>90.5</v>
      </c>
      <c r="BY7" s="24">
        <v>92.66</v>
      </c>
      <c r="BZ7" s="24">
        <v>93.49</v>
      </c>
      <c r="CA7" s="24">
        <v>97.94</v>
      </c>
      <c r="CB7" s="24">
        <v>141.33000000000001</v>
      </c>
      <c r="CC7" s="24">
        <v>135.74</v>
      </c>
      <c r="CD7" s="24">
        <v>139.94</v>
      </c>
      <c r="CE7" s="24">
        <v>118.37</v>
      </c>
      <c r="CF7" s="24">
        <v>87.34</v>
      </c>
      <c r="CG7" s="24">
        <v>136.86000000000001</v>
      </c>
      <c r="CH7" s="24">
        <v>138.52000000000001</v>
      </c>
      <c r="CI7" s="24">
        <v>138.66999999999999</v>
      </c>
      <c r="CJ7" s="24">
        <v>139.12</v>
      </c>
      <c r="CK7" s="24">
        <v>141.68</v>
      </c>
      <c r="CL7" s="24">
        <v>140.97999999999999</v>
      </c>
      <c r="CM7" s="24">
        <v>58.14</v>
      </c>
      <c r="CN7" s="24">
        <v>55.21</v>
      </c>
      <c r="CO7" s="24">
        <v>53.39</v>
      </c>
      <c r="CP7" s="24">
        <v>53.38</v>
      </c>
      <c r="CQ7" s="24">
        <v>53.1</v>
      </c>
      <c r="CR7" s="24">
        <v>60.78</v>
      </c>
      <c r="CS7" s="24">
        <v>59.96</v>
      </c>
      <c r="CT7" s="24">
        <v>59.9</v>
      </c>
      <c r="CU7" s="24">
        <v>60.13</v>
      </c>
      <c r="CV7" s="24">
        <v>62.51</v>
      </c>
      <c r="CW7" s="24">
        <v>60.13</v>
      </c>
      <c r="CX7" s="24">
        <v>94.23</v>
      </c>
      <c r="CY7" s="24">
        <v>95.9</v>
      </c>
      <c r="CZ7" s="24">
        <v>96.02</v>
      </c>
      <c r="DA7" s="24">
        <v>96.41</v>
      </c>
      <c r="DB7" s="24">
        <v>97.31</v>
      </c>
      <c r="DC7" s="24">
        <v>94.17</v>
      </c>
      <c r="DD7" s="24">
        <v>94.27</v>
      </c>
      <c r="DE7" s="24">
        <v>94.46</v>
      </c>
      <c r="DF7" s="24">
        <v>94.37</v>
      </c>
      <c r="DG7" s="24">
        <v>94.61</v>
      </c>
      <c r="DH7" s="24">
        <v>96</v>
      </c>
      <c r="DI7" s="24">
        <v>5.14</v>
      </c>
      <c r="DJ7" s="24">
        <v>10.3</v>
      </c>
      <c r="DK7" s="24">
        <v>14.31</v>
      </c>
      <c r="DL7" s="24">
        <v>18.38</v>
      </c>
      <c r="DM7" s="24">
        <v>22.78</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0.03</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2026-03-02T02:58:07Z</cp:lastPrinted>
  <dcterms:created xsi:type="dcterms:W3CDTF">2025-12-23T06:06:40Z</dcterms:created>
  <dcterms:modified xsi:type="dcterms:W3CDTF">2026-03-04T05:02:37Z</dcterms:modified>
  <cp:category/>
</cp:coreProperties>
</file>