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1財政\地方公営企業総括\R7\照会\済【080128〆】公営企業に係る経営比較分析表（令和６年度決算）の分析等について\確認依頼0304\02各課照会・回答\02回答\水道事業\"/>
    </mc:Choice>
  </mc:AlternateContent>
  <xr:revisionPtr revIDLastSave="0" documentId="13_ncr:1_{EFE9433C-F83C-4F55-BBDF-4D5A9A443A2F}" xr6:coauthVersionLast="46" xr6:coauthVersionMax="46" xr10:uidLastSave="{00000000-0000-0000-0000-000000000000}"/>
  <workbookProtection workbookAlgorithmName="SHA-512" workbookHashValue="sZLj9w7mSlzlw71St298RuvP4mkckDeBgRm2L7Mh0wRQBnYK0UPyHToToP8o5zGWStgsfpVzqPVhInHmy6W5cQ==" workbookSaltValue="3jICT3FOSHxPL8H9HsWFyQ==" workbookSpinCount="100000" lockStructure="1"/>
  <bookViews>
    <workbookView xWindow="-289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BB10" i="4"/>
  <c r="AT10" i="4"/>
  <c r="W10" i="4"/>
  <c r="P10" i="4"/>
  <c r="B10" i="4"/>
  <c r="BB8" i="4"/>
  <c r="AT8" i="4"/>
  <c r="AL8"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<sst xmlns="http://schemas.openxmlformats.org/spreadsheetml/2006/main" count="228" uniqueCount="113">
  <si>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</si>
  <si>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</si>
  <si>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</si>
  <si>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</si>
  <si>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</si>
  <si>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</si>
  <si>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</si>
  <si>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</si>
  <si>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</si>
  <si>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</si>
  <si>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</si>
  <si>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</si>
  <si>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</si>
  <si>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</si>
  <si>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</si>
  <si>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</si>
  <si>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</si>
  <si>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</si>
  <si>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</si>
  <si>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</si>
  <si>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</si>
  <si>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</si>
  <si>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</si>
  <si>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</si>
  <si>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</si>
  <si>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</si>
  <si>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</si>
  <si>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</si>
  <si>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</si>
  <si>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</si>
  <si>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</si>
  <si>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</si>
  <si>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</si>
  <si>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</si>
  <si>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</si>
  <si>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</si>
  <si>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</si>
  <si>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</si>
  <si>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</si>
  <si>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</si>
  <si>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</si>
  <si>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</si>
  <si>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</si>
  <si>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</si>
  <si>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</si>
  <si>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</si>
  <si>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</si>
  <si>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</si>
  <si>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</si>
  <si>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</si>
  <si>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</si>
  <si>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</si>
  <si>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</si>
  <si>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</si>
  <si>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</si>
  <si>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</si>
  <si>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</si>
  <si>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</si>
  <si>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</si>
  <si>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</si>
  <si>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</si>
  <si>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</si>
  <si>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</si>
  <si>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</si>
  <si>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</si>
  <si>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</si>
  <si>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</si>
  <si>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</si>
  <si>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</si>
  <si>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</si>
  <si>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</si>
  <si>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</si>
  <si>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</si>
  <si>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</si>
  <si>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</si>
  <si>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</si>
  <si>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</si>
  <si>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</si>
  <si>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</si>
  <si>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</si>
  <si>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</si>
  <si>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</si>
  <si>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</si>
  <si>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</si>
  <si>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</si>
  <si>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</si>
  <si>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</si>
  <si>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</si>
  <si>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</si>
  <si>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</si>
  <si>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</si>
  <si>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</si>
  <si>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</si>
  <si>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</si>
  <si>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</si>
  <si>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</si>
  <si>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</si>
  <si>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</si>
  <si>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</si>
  <si>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</si>
  <si>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</si>
  <si>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</si>
  <si>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</si>
  <si>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</si>
  <si>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</si>
  <si>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</si>
  <si>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</si>
  <si>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</si>
  <si>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</si>
  <si>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</si>
  <si>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①有形固定資産減価償却率
　平均値を下回ってはいるが、管路の更新率が上がらない限り、今後も増加傾向となるであろう。前年度と比較し</t>
    </r>
    <r>
      <rPr>
        <sz val="11"/>
        <color rgb="FFFF0000"/>
        <rFont val="ＭＳ ゴシック"/>
        <family val="3"/>
        <charset val="128"/>
      </rPr>
      <t>1.02ポイント増加</t>
    </r>
    <r>
      <rPr>
        <sz val="11"/>
        <color theme="1"/>
        <rFont val="ＭＳ ゴシック"/>
        <family val="3"/>
        <charset val="128"/>
      </rPr>
      <t>した。
②管路経年化率
　平成28年度から大幅に増加し平均値を上回っている。老朽化した管路の更新が課題となっている。前年度と比較し</t>
    </r>
    <r>
      <rPr>
        <sz val="11"/>
        <color rgb="FFFF0000"/>
        <rFont val="ＭＳ ゴシック"/>
        <family val="3"/>
        <charset val="128"/>
      </rPr>
      <t>0.72ポイント増加</t>
    </r>
    <r>
      <rPr>
        <sz val="11"/>
        <color theme="1"/>
        <rFont val="ＭＳ ゴシック"/>
        <family val="3"/>
        <charset val="128"/>
      </rPr>
      <t>した。
③管路更新率
　引き続き管路更新計画に基づき行っていく。前年度と比較し</t>
    </r>
    <r>
      <rPr>
        <sz val="11"/>
        <color rgb="FFFF0000"/>
        <rFont val="ＭＳ ゴシック"/>
        <family val="3"/>
        <charset val="128"/>
      </rPr>
      <t>0.35ポイント増加</t>
    </r>
    <r>
      <rPr>
        <sz val="11"/>
        <color theme="1"/>
        <rFont val="ＭＳ ゴシック"/>
        <family val="3"/>
        <charset val="128"/>
      </rPr>
      <t>した。</t>
    </r>
    <rPh sb="196" eb="198">
      <t>ゾウカ</t>
    </rPh>
    <phoneticPr fontId="4"/>
  </si>
  <si>
    <r>
      <t>①経常収支比率
　電気料などの経費が前年度を上回ったことにより、対前年度比</t>
    </r>
    <r>
      <rPr>
        <sz val="9"/>
        <color rgb="FFFF0000"/>
        <rFont val="ＭＳ ゴシック"/>
        <family val="3"/>
        <charset val="128"/>
      </rPr>
      <t>8.54ポイントの減少</t>
    </r>
    <r>
      <rPr>
        <sz val="9"/>
        <color theme="1"/>
        <rFont val="ＭＳ ゴシック"/>
        <family val="3"/>
        <charset val="128"/>
      </rPr>
      <t>となった。類似団体や全国平均を上回っているが、給水収益も対前年度比で減少していることから、引き続き経費の削減が必要と考える。
②累積欠損金比率
　現状においては、豪雨災害等の大規模な自然災害が発生しなければ、基本的に欠損金がでないと考えている。
③流動比率
　前年度と比較し</t>
    </r>
    <r>
      <rPr>
        <sz val="9"/>
        <color rgb="FFFF0000"/>
        <rFont val="ＭＳ ゴシック"/>
        <family val="3"/>
        <charset val="128"/>
      </rPr>
      <t>160.62ポイント減少</t>
    </r>
    <r>
      <rPr>
        <sz val="9"/>
        <color theme="1"/>
        <rFont val="ＭＳ ゴシック"/>
        <family val="3"/>
        <charset val="128"/>
      </rPr>
      <t>した。各年度において平均値及び理想的な比率である200％を上回っており、短期債務に対する返済能力は十分にあると考えられる。
④企業債残高対給水収益比率
　平成23年度以前から大きな増減はなく、各年度において平均値を下回っている。前年度と比較し</t>
    </r>
    <r>
      <rPr>
        <sz val="9"/>
        <color rgb="FFFF0000"/>
        <rFont val="ＭＳ ゴシック"/>
        <family val="3"/>
        <charset val="128"/>
      </rPr>
      <t>14.84ポイント減少</t>
    </r>
    <r>
      <rPr>
        <sz val="9"/>
        <color theme="1"/>
        <rFont val="ＭＳ ゴシック"/>
        <family val="3"/>
        <charset val="128"/>
      </rPr>
      <t>した。企業債の借入もなく給水収益が激減しない限り減少傾向になると考えている。
⑤料金回収率
　前年度と比較し</t>
    </r>
    <r>
      <rPr>
        <sz val="9"/>
        <color rgb="FFFF0000"/>
        <rFont val="ＭＳ ゴシック"/>
        <family val="3"/>
        <charset val="128"/>
      </rPr>
      <t>8.92ポイント減少</t>
    </r>
    <r>
      <rPr>
        <sz val="9"/>
        <color theme="1"/>
        <rFont val="ＭＳ ゴシック"/>
        <family val="3"/>
        <charset val="128"/>
      </rPr>
      <t>し、僅かに100％を上回っており給水に係る費用は給水収益で適正に賄われている。引き続き、100％以上を維持できるよう経営を行っていく。
⑥給水原価
　前年度と比較し</t>
    </r>
    <r>
      <rPr>
        <sz val="9"/>
        <color rgb="FFFF0000"/>
        <rFont val="ＭＳ ゴシック"/>
        <family val="3"/>
        <charset val="128"/>
      </rPr>
      <t>９円66銭増加</t>
    </r>
    <r>
      <rPr>
        <sz val="9"/>
        <color theme="1"/>
        <rFont val="ＭＳ ゴシック"/>
        <family val="3"/>
        <charset val="128"/>
      </rPr>
      <t>した。平均値よりも安価であるものの、引き続き安価な水準を維持していきたい。
⑦施設利用率
　前年度と比較し</t>
    </r>
    <r>
      <rPr>
        <sz val="9"/>
        <color rgb="FFFF0000"/>
        <rFont val="ＭＳ ゴシック"/>
        <family val="3"/>
        <charset val="128"/>
      </rPr>
      <t>0.46ポイント増加</t>
    </r>
    <r>
      <rPr>
        <sz val="9"/>
        <color theme="1"/>
        <rFont val="ＭＳ ゴシック"/>
        <family val="3"/>
        <charset val="128"/>
      </rPr>
      <t>した。各施設の規模や利用状況を考慮し、施設の統廃合等を行い効率的な施設利用を行っている。
⑧有収率
　前年度と比較し</t>
    </r>
    <r>
      <rPr>
        <sz val="9"/>
        <color rgb="FFFF0000"/>
        <rFont val="ＭＳ ゴシック"/>
        <family val="3"/>
        <charset val="128"/>
      </rPr>
      <t>1.25ポイント減少</t>
    </r>
    <r>
      <rPr>
        <sz val="9"/>
        <color theme="1"/>
        <rFont val="ＭＳ ゴシック"/>
        <family val="3"/>
        <charset val="128"/>
      </rPr>
      <t>した。類似団体平均値を上回っているものの、今後も老朽化した管路からの漏水防止に向けた対策を行い有収率の向上を目指していく。</t>
    </r>
    <rPh sb="18" eb="20">
      <t>ゼンネン</t>
    </rPh>
    <rPh sb="22" eb="24">
      <t>ウワマワ</t>
    </rPh>
    <rPh sb="46" eb="48">
      <t>ゲンショウ</t>
    </rPh>
    <rPh sb="391" eb="393">
      <t>ゲンショウ</t>
    </rPh>
    <rPh sb="395" eb="396">
      <t>ワズ</t>
    </rPh>
    <rPh sb="480" eb="482">
      <t>ゾウカ</t>
    </rPh>
    <rPh sb="543" eb="545">
      <t>ゾウカ</t>
    </rPh>
    <rPh sb="611" eb="613">
      <t>ゲンショウ</t>
    </rPh>
    <phoneticPr fontId="4"/>
  </si>
  <si>
    <r>
      <t>　本市の令和</t>
    </r>
    <r>
      <rPr>
        <sz val="9"/>
        <color rgb="FFFF0000"/>
        <rFont val="ＭＳ ゴシック"/>
        <family val="3"/>
        <charset val="128"/>
      </rPr>
      <t>６</t>
    </r>
    <r>
      <rPr>
        <sz val="9"/>
        <color theme="1"/>
        <rFont val="ＭＳ ゴシック"/>
        <family val="3"/>
        <charset val="128"/>
      </rPr>
      <t>年度の経営状況については、概ね良好である。供給単価は、県内19市のうち</t>
    </r>
    <r>
      <rPr>
        <sz val="9"/>
        <color rgb="FFFF0000"/>
        <rFont val="ＭＳ ゴシック"/>
        <family val="3"/>
        <charset val="128"/>
      </rPr>
      <t>２</t>
    </r>
    <r>
      <rPr>
        <sz val="9"/>
        <color theme="1"/>
        <rFont val="ＭＳ ゴシック"/>
        <family val="3"/>
        <charset val="128"/>
      </rPr>
      <t xml:space="preserve">番目に安価な価格であり、住民サービスの点から評価できると思われる。
　しかしながら、老朽化の状況については、管路経年化率が示すとおり、高度経済成長期以降に急速に整備された水道施設が大量に更新時期を迎えつつあるので計画的な管路更新を行っていく。　
　有収率は平均値を上回っているものの、老朽化した管路からの漏水防止に向けた対策が引き続き必要である。
　人口減少や節水機器の普及等に伴う収入減が見込まれる等、水道事業を取り巻く経営環境は厳しさを増すことが予測される中、今後も水道施設の耐震化及び老朽化した管路の更新、効率的な施設利用を推進し、安心・安全な水の安定供給に取り組まなければならない。
　水道事業経営に携わる人材確保の困難へ向けては、業務の外注委託の見直しや組織体制の統一化を図るなどより一層経営の効率化に努め、また、職員給与費の増加や物価高騰による営業費用の増加の影響も考慮しながら、中長期の管理計画ビジョンの中で、供給単価の見直し時期や施設更新の優先度等を位置付けていく必要がある。
</t>
    </r>
    <rPh sb="340" eb="342">
      <t>スイドウ</t>
    </rPh>
    <rPh sb="342" eb="344">
      <t>ジギョウ</t>
    </rPh>
    <rPh sb="344" eb="346">
      <t>ケイエイ</t>
    </rPh>
    <rPh sb="347" eb="348">
      <t>タズサ</t>
    </rPh>
    <rPh sb="350" eb="352">
      <t>ジンザイ</t>
    </rPh>
    <rPh sb="352" eb="354">
      <t>カクホ</t>
    </rPh>
    <rPh sb="355" eb="357">
      <t>コンナン</t>
    </rPh>
    <rPh sb="358" eb="359">
      <t>ム</t>
    </rPh>
    <rPh sb="363" eb="365">
      <t>ギョウム</t>
    </rPh>
    <rPh sb="366" eb="368">
      <t>ガイチュウ</t>
    </rPh>
    <rPh sb="368" eb="370">
      <t>イタク</t>
    </rPh>
    <rPh sb="371" eb="373">
      <t>ミナオ</t>
    </rPh>
    <rPh sb="375" eb="377">
      <t>ソシキ</t>
    </rPh>
    <rPh sb="377" eb="379">
      <t>タイセイ</t>
    </rPh>
    <rPh sb="380" eb="383">
      <t>トウイツカ</t>
    </rPh>
    <rPh sb="384" eb="385">
      <t>ハカ</t>
    </rPh>
    <rPh sb="390" eb="392">
      <t>イッソウ</t>
    </rPh>
    <rPh sb="392" eb="394">
      <t>ケイエイ</t>
    </rPh>
    <rPh sb="395" eb="397">
      <t>コウリツ</t>
    </rPh>
    <rPh sb="397" eb="398">
      <t>カ</t>
    </rPh>
    <rPh sb="399" eb="400">
      <t>ツト</t>
    </rPh>
    <rPh sb="405" eb="407">
      <t>ショクイン</t>
    </rPh>
    <rPh sb="407" eb="409">
      <t>キュウヨ</t>
    </rPh>
    <rPh sb="409" eb="410">
      <t>ヒ</t>
    </rPh>
    <rPh sb="411" eb="413">
      <t>ゾウカ</t>
    </rPh>
    <rPh sb="414" eb="416">
      <t>ブッカ</t>
    </rPh>
    <rPh sb="416" eb="418">
      <t>コウトウ</t>
    </rPh>
    <rPh sb="421" eb="423">
      <t>エイギョウ</t>
    </rPh>
    <rPh sb="423" eb="425">
      <t>ヒヨウ</t>
    </rPh>
    <rPh sb="426" eb="428">
      <t>ゾウカ</t>
    </rPh>
    <rPh sb="429" eb="431">
      <t>エイキョウ</t>
    </rPh>
    <rPh sb="432" eb="434">
      <t>コウリョ</t>
    </rPh>
    <rPh sb="439" eb="442">
      <t>チュウチョウキ</t>
    </rPh>
    <rPh sb="443" eb="445">
      <t>カンリ</t>
    </rPh>
    <rPh sb="445" eb="447">
      <t>ケイカク</t>
    </rPh>
    <rPh sb="452" eb="453">
      <t>ナカ</t>
    </rPh>
    <rPh sb="455" eb="457">
      <t>キョウキュウ</t>
    </rPh>
    <rPh sb="457" eb="459">
      <t>タンカ</t>
    </rPh>
    <rPh sb="460" eb="462">
      <t>ミナオ</t>
    </rPh>
    <rPh sb="463" eb="465">
      <t>ジキ</t>
    </rPh>
    <rPh sb="466" eb="468">
      <t>シセツ</t>
    </rPh>
    <rPh sb="468" eb="470">
      <t>コウシン</t>
    </rPh>
    <rPh sb="471" eb="474">
      <t>ユウセンド</t>
    </rPh>
    <rPh sb="474" eb="475">
      <t>ナド</t>
    </rPh>
    <rPh sb="483" eb="4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</si>
</sst>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7.0000000000000007E-2</c:v>
                </c:pt>
                <c:pt idx="1">
                  <c:v>0.13</c:v>
                </c:pt>
                <c:pt idx="2">
                  <c:v>0.19</c:v>
                </c:pt>
                <c:pt idx="3">
                  <c:v>0.16</c:v>
                </c:pt>
                <c:pt idx="4">
                  <c:v>0.51</c:v>
                </c:pt>
              </c:numCache>
            </c:numRef>
          </c:val>
          <c:extLst>
            <c:ext xmlns:c16="http://schemas.microsoft.com/office/drawing/2014/chart" uri="{C3380CC4-5D6E-409C-BE32-E72D297353CC}">
              <c16:uniqueId val="{00000000-1F36-48BA-99DB-4449E33F76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0.48</c:v>
                </c:pt>
                <c:pt idx="2">
                  <c:v>0.5</c:v>
                </c:pt>
                <c:pt idx="3">
                  <c:v>0.41</c:v>
                </c:pt>
                <c:pt idx="4">
                  <c:v>0.41</c:v>
                </c:pt>
              </c:numCache>
            </c:numRef>
          </c:val>
          <c:smooth val="0"/>
          <c:extLst>
            <c:ext xmlns:c16="http://schemas.microsoft.com/office/drawing/2014/chart" uri="{C3380CC4-5D6E-409C-BE32-E72D297353CC}">
              <c16:uniqueId val="{00000001-1F36-48BA-99DB-4449E33F76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64.53</c:v>
                </c:pt>
                <c:pt idx="1">
                  <c:v>80.67</c:v>
                </c:pt>
                <c:pt idx="2">
                  <c:v>79.84</c:v>
                </c:pt>
                <c:pt idx="3">
                  <c:v>60.97</c:v>
                </c:pt>
                <c:pt idx="4">
                  <c:v>61.43</c:v>
                </c:pt>
              </c:numCache>
            </c:numRef>
          </c:val>
          <c:extLst>
            <c:ext xmlns:c16="http://schemas.microsoft.com/office/drawing/2014/chart" uri="{C3380CC4-5D6E-409C-BE32-E72D297353CC}">
              <c16:uniqueId val="{00000000-C60E-42F7-B740-B235B97A59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55.72</c:v>
                </c:pt>
                <c:pt idx="2">
                  <c:v>55.31</c:v>
                </c:pt>
                <c:pt idx="3">
                  <c:v>55.14</c:v>
                </c:pt>
                <c:pt idx="4">
                  <c:v>54.99</c:v>
                </c:pt>
              </c:numCache>
            </c:numRef>
          </c:val>
          <c:smooth val="0"/>
          <c:extLst>
            <c:ext xmlns:c16="http://schemas.microsoft.com/office/drawing/2014/chart" uri="{C3380CC4-5D6E-409C-BE32-E72D297353CC}">
              <c16:uniqueId val="{00000001-C60E-42F7-B740-B235B97A59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81.09</c:v>
                </c:pt>
                <c:pt idx="1">
                  <c:v>81.99</c:v>
                </c:pt>
                <c:pt idx="2">
                  <c:v>82.18</c:v>
                </c:pt>
                <c:pt idx="3">
                  <c:v>82.3</c:v>
                </c:pt>
                <c:pt idx="4">
                  <c:v>81.05</c:v>
                </c:pt>
              </c:numCache>
            </c:numRef>
          </c:val>
          <c:extLst>
            <c:ext xmlns:c16="http://schemas.microsoft.com/office/drawing/2014/chart" uri="{C3380CC4-5D6E-409C-BE32-E72D297353CC}">
              <c16:uniqueId val="{00000000-ACBD-4806-97B4-E57ACBCB51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81.260000000000005</c:v>
                </c:pt>
                <c:pt idx="2">
                  <c:v>80.36</c:v>
                </c:pt>
                <c:pt idx="3">
                  <c:v>80.13</c:v>
                </c:pt>
                <c:pt idx="4">
                  <c:v>79.34</c:v>
                </c:pt>
              </c:numCache>
            </c:numRef>
          </c:val>
          <c:smooth val="0"/>
          <c:extLst>
            <c:ext xmlns:c16="http://schemas.microsoft.com/office/drawing/2014/chart" uri="{C3380CC4-5D6E-409C-BE32-E72D297353CC}">
              <c16:uniqueId val="{00000001-ACBD-4806-97B4-E57ACBCB51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110.26</c:v>
                </c:pt>
                <c:pt idx="1">
                  <c:v>121.45</c:v>
                </c:pt>
                <c:pt idx="2">
                  <c:v>111.4</c:v>
                </c:pt>
                <c:pt idx="3">
                  <c:v>121.4</c:v>
                </c:pt>
                <c:pt idx="4">
                  <c:v>112.86</c:v>
                </c:pt>
              </c:numCache>
            </c:numRef>
          </c:val>
          <c:extLst>
            <c:ext xmlns:c16="http://schemas.microsoft.com/office/drawing/2014/chart" uri="{C3380CC4-5D6E-409C-BE32-E72D297353CC}">
              <c16:uniqueId val="{00000000-EC1F-49E6-B8F1-8736A018E7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108.84</c:v>
                </c:pt>
                <c:pt idx="2">
                  <c:v>105.92</c:v>
                </c:pt>
                <c:pt idx="3">
                  <c:v>106.01</c:v>
                </c:pt>
                <c:pt idx="4">
                  <c:v>103.74</c:v>
                </c:pt>
              </c:numCache>
            </c:numRef>
          </c:val>
          <c:smooth val="0"/>
          <c:extLst>
            <c:ext xmlns:c16="http://schemas.microsoft.com/office/drawing/2014/chart" uri="{C3380CC4-5D6E-409C-BE32-E72D297353CC}">
              <c16:uniqueId val="{00000001-EC1F-49E6-B8F1-8736A018E7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45.52</c:v>
                </c:pt>
                <c:pt idx="1">
                  <c:v>46.78</c:v>
                </c:pt>
                <c:pt idx="2">
                  <c:v>48.09</c:v>
                </c:pt>
                <c:pt idx="3">
                  <c:v>49.06</c:v>
                </c:pt>
                <c:pt idx="4">
                  <c:v>50.08</c:v>
                </c:pt>
              </c:numCache>
            </c:numRef>
          </c:val>
          <c:extLst>
            <c:ext xmlns:c16="http://schemas.microsoft.com/office/drawing/2014/chart" uri="{C3380CC4-5D6E-409C-BE32-E72D297353CC}">
              <c16:uniqueId val="{00000000-4D9E-4991-B624-F4E336F633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51.29</c:v>
                </c:pt>
                <c:pt idx="2">
                  <c:v>52.2</c:v>
                </c:pt>
                <c:pt idx="3">
                  <c:v>52.7</c:v>
                </c:pt>
                <c:pt idx="4">
                  <c:v>53.48</c:v>
                </c:pt>
              </c:numCache>
            </c:numRef>
          </c:val>
          <c:smooth val="0"/>
          <c:extLst>
            <c:ext xmlns:c16="http://schemas.microsoft.com/office/drawing/2014/chart" uri="{C3380CC4-5D6E-409C-BE32-E72D297353CC}">
              <c16:uniqueId val="{00000001-4D9E-4991-B624-F4E336F633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30.73</c:v>
                </c:pt>
                <c:pt idx="1">
                  <c:v>35.369999999999997</c:v>
                </c:pt>
                <c:pt idx="2">
                  <c:v>35.61</c:v>
                </c:pt>
                <c:pt idx="3">
                  <c:v>37.57</c:v>
                </c:pt>
                <c:pt idx="4">
                  <c:v>38.29</c:v>
                </c:pt>
              </c:numCache>
            </c:numRef>
          </c:val>
          <c:extLst>
            <c:ext xmlns:c16="http://schemas.microsoft.com/office/drawing/2014/chart" uri="{C3380CC4-5D6E-409C-BE32-E72D297353CC}">
              <c16:uniqueId val="{00000000-DBAA-45AE-8CF6-5EDE5EF62C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19.61</c:v>
                </c:pt>
                <c:pt idx="2">
                  <c:v>20.73</c:v>
                </c:pt>
                <c:pt idx="3">
                  <c:v>22.86</c:v>
                </c:pt>
                <c:pt idx="4">
                  <c:v>24.31</c:v>
                </c:pt>
              </c:numCache>
            </c:numRef>
          </c:val>
          <c:smooth val="0"/>
          <c:extLst>
            <c:ext xmlns:c16="http://schemas.microsoft.com/office/drawing/2014/chart" uri="{C3380CC4-5D6E-409C-BE32-E72D297353CC}">
              <c16:uniqueId val="{00000001-DBAA-45AE-8CF6-5EDE5EF62C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2.1800000000000002</c:v>
                </c:pt>
                <c:pt idx="1">
                  <c:v>0</c:v>
                </c:pt>
                <c:pt idx="2">
                  <c:v>0</c:v>
                </c:pt>
                <c:pt idx="3">
                  <c:v>0</c:v>
                </c:pt>
                <c:pt idx="4">
                  <c:v>0</c:v>
                </c:pt>
              </c:numCache>
            </c:numRef>
          </c:val>
          <c:extLst>
            <c:ext xmlns:c16="http://schemas.microsoft.com/office/drawing/2014/chart" uri="{C3380CC4-5D6E-409C-BE32-E72D297353CC}">
              <c16:uniqueId val="{00000000-B5F2-4860-9D48-5CCDB63B0D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6.02</c:v>
                </c:pt>
                <c:pt idx="2">
                  <c:v>7.78</c:v>
                </c:pt>
                <c:pt idx="3">
                  <c:v>9.59</c:v>
                </c:pt>
                <c:pt idx="4">
                  <c:v>11.55</c:v>
                </c:pt>
              </c:numCache>
            </c:numRef>
          </c:val>
          <c:smooth val="0"/>
          <c:extLst>
            <c:ext xmlns:c16="http://schemas.microsoft.com/office/drawing/2014/chart" uri="{C3380CC4-5D6E-409C-BE32-E72D297353CC}">
              <c16:uniqueId val="{00000001-B5F2-4860-9D48-5CCDB63B0D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1110.94</c:v>
                </c:pt>
                <c:pt idx="1">
                  <c:v>806.18</c:v>
                </c:pt>
                <c:pt idx="2">
                  <c:v>1058.31</c:v>
                </c:pt>
                <c:pt idx="3">
                  <c:v>806.18</c:v>
                </c:pt>
                <c:pt idx="4">
                  <c:v>645.55999999999995</c:v>
                </c:pt>
              </c:numCache>
            </c:numRef>
          </c:val>
          <c:extLst>
            <c:ext xmlns:c16="http://schemas.microsoft.com/office/drawing/2014/chart" uri="{C3380CC4-5D6E-409C-BE32-E72D297353CC}">
              <c16:uniqueId val="{00000000-EB1B-4599-B125-E8D00384E3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378.56</c:v>
                </c:pt>
                <c:pt idx="2">
                  <c:v>364.46</c:v>
                </c:pt>
                <c:pt idx="3">
                  <c:v>338.89</c:v>
                </c:pt>
                <c:pt idx="4">
                  <c:v>352.34</c:v>
                </c:pt>
              </c:numCache>
            </c:numRef>
          </c:val>
          <c:smooth val="0"/>
          <c:extLst>
            <c:ext xmlns:c16="http://schemas.microsoft.com/office/drawing/2014/chart" uri="{C3380CC4-5D6E-409C-BE32-E72D297353CC}">
              <c16:uniqueId val="{00000001-EB1B-4599-B125-E8D00384E3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238.08</c:v>
                </c:pt>
                <c:pt idx="1">
                  <c:v>224.82</c:v>
                </c:pt>
                <c:pt idx="2">
                  <c:v>209.82</c:v>
                </c:pt>
                <c:pt idx="3">
                  <c:v>195.6</c:v>
                </c:pt>
                <c:pt idx="4">
                  <c:v>180.76</c:v>
                </c:pt>
              </c:numCache>
            </c:numRef>
          </c:val>
          <c:extLst>
            <c:ext xmlns:c16="http://schemas.microsoft.com/office/drawing/2014/chart" uri="{C3380CC4-5D6E-409C-BE32-E72D297353CC}">
              <c16:uniqueId val="{00000000-1CA9-428B-BD53-5474FDEC07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395.68</c:v>
                </c:pt>
                <c:pt idx="2">
                  <c:v>403.72</c:v>
                </c:pt>
                <c:pt idx="3">
                  <c:v>400.21</c:v>
                </c:pt>
                <c:pt idx="4">
                  <c:v>391.13</c:v>
                </c:pt>
              </c:numCache>
            </c:numRef>
          </c:val>
          <c:smooth val="0"/>
          <c:extLst>
            <c:ext xmlns:c16="http://schemas.microsoft.com/office/drawing/2014/chart" uri="{C3380CC4-5D6E-409C-BE32-E72D297353CC}">
              <c16:uniqueId val="{00000001-1CA9-428B-BD53-5474FDEC07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97.22</c:v>
                </c:pt>
                <c:pt idx="1">
                  <c:v>109.57</c:v>
                </c:pt>
                <c:pt idx="2">
                  <c:v>100.49</c:v>
                </c:pt>
                <c:pt idx="3">
                  <c:v>109.53</c:v>
                </c:pt>
                <c:pt idx="4">
                  <c:v>100.61</c:v>
                </c:pt>
              </c:numCache>
            </c:numRef>
          </c:val>
          <c:extLst>
            <c:ext xmlns:c16="http://schemas.microsoft.com/office/drawing/2014/chart" uri="{C3380CC4-5D6E-409C-BE32-E72D297353CC}">
              <c16:uniqueId val="{00000000-C9FF-4E1F-858E-FD91D9F743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97.59</c:v>
                </c:pt>
                <c:pt idx="2">
                  <c:v>92.17</c:v>
                </c:pt>
                <c:pt idx="3">
                  <c:v>92.83</c:v>
                </c:pt>
                <c:pt idx="4">
                  <c:v>92.16</c:v>
                </c:pt>
              </c:numCache>
            </c:numRef>
          </c:val>
          <c:smooth val="0"/>
          <c:extLst>
            <c:ext xmlns:c16="http://schemas.microsoft.com/office/drawing/2014/chart" uri="{C3380CC4-5D6E-409C-BE32-E72D297353CC}">
              <c16:uniqueId val="{00000001-C9FF-4E1F-858E-FD91D9F743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116.63</c:v>
                </c:pt>
                <c:pt idx="1">
                  <c:v>104.1</c:v>
                </c:pt>
                <c:pt idx="2">
                  <c:v>113.58</c:v>
                </c:pt>
                <c:pt idx="3">
                  <c:v>104.47</c:v>
                </c:pt>
                <c:pt idx="4">
                  <c:v>114.13</c:v>
                </c:pt>
              </c:numCache>
            </c:numRef>
          </c:val>
          <c:extLst>
            <c:ext xmlns:c16="http://schemas.microsoft.com/office/drawing/2014/chart" uri="{C3380CC4-5D6E-409C-BE32-E72D297353CC}">
              <c16:uniqueId val="{00000000-EA5E-4CA2-B051-A9ACAA8963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181.71</c:v>
                </c:pt>
                <c:pt idx="2">
                  <c:v>188.51</c:v>
                </c:pt>
                <c:pt idx="3">
                  <c:v>189.43</c:v>
                </c:pt>
                <c:pt idx="4">
                  <c:v>196.75</c:v>
                </c:pt>
              </c:numCache>
            </c:numRef>
          </c:val>
          <c:smooth val="0"/>
          <c:extLst>
            <c:ext xmlns:c16="http://schemas.microsoft.com/office/drawing/2014/chart" uri="{C3380CC4-5D6E-409C-BE32-E72D297353CC}">
              <c16:uniqueId val="{00000001-EA5E-4CA2-B051-A9ACAA8963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43" zoomScaleNormal="100" workbookViewId="0">
      <selection activeCell="BU91" sqref="BU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鹿児島県　志布志市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28693</v>
      </c>
      <c r="AM8" s="62"/>
      <c r="AN8" s="62"/>
      <c r="AO8" s="62"/>
      <c r="AP8" s="62"/>
      <c r="AQ8" s="62"/>
      <c r="AR8" s="62"/>
      <c r="AS8" s="62"/>
      <c r="AT8" s="36">
        <f>データ!$S$6</f>
        <v>290.20999999999998</v>
      </c>
      <c r="AU8" s="37"/>
      <c r="AV8" s="37"/>
      <c r="AW8" s="37"/>
      <c r="AX8" s="37"/>
      <c r="AY8" s="37"/>
      <c r="AZ8" s="37"/>
      <c r="BA8" s="37"/>
      <c r="BB8" s="51">
        <f>データ!$T$6</f>
        <v>98.87</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82.99</v>
      </c>
      <c r="J10" s="37"/>
      <c r="K10" s="37"/>
      <c r="L10" s="37"/>
      <c r="M10" s="37"/>
      <c r="N10" s="37"/>
      <c r="O10" s="61"/>
      <c r="P10" s="51">
        <f>データ!$P$6</f>
        <v>100.44</v>
      </c>
      <c r="Q10" s="51"/>
      <c r="R10" s="51"/>
      <c r="S10" s="51"/>
      <c r="T10" s="51"/>
      <c r="U10" s="51"/>
      <c r="V10" s="51"/>
      <c r="W10" s="62">
        <f>データ!$Q$6</f>
        <v>2200</v>
      </c>
      <c r="X10" s="62"/>
      <c r="Y10" s="62"/>
      <c r="Z10" s="62"/>
      <c r="AA10" s="62"/>
      <c r="AB10" s="62"/>
      <c r="AC10" s="62"/>
      <c r="AD10" s="2"/>
      <c r="AE10" s="2"/>
      <c r="AF10" s="2"/>
      <c r="AG10" s="2"/>
      <c r="AH10" s="2"/>
      <c r="AI10" s="2"/>
      <c r="AJ10" s="2"/>
      <c r="AK10" s="2"/>
      <c r="AL10" s="62">
        <f>データ!$U$6</f>
        <v>28509</v>
      </c>
      <c r="AM10" s="62"/>
      <c r="AN10" s="62"/>
      <c r="AO10" s="62"/>
      <c r="AP10" s="62"/>
      <c r="AQ10" s="62"/>
      <c r="AR10" s="62"/>
      <c r="AS10" s="62"/>
      <c r="AT10" s="36">
        <f>データ!$V$6</f>
        <v>149.41</v>
      </c>
      <c r="AU10" s="37"/>
      <c r="AV10" s="37"/>
      <c r="AW10" s="37"/>
      <c r="AX10" s="37"/>
      <c r="AY10" s="37"/>
      <c r="AZ10" s="37"/>
      <c r="BA10" s="37"/>
      <c r="BB10" s="51">
        <f>データ!$W$6</f>
        <v>190.81</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111</v>
      </c>
      <c r="BM16" s="87"/>
      <c r="BN16" s="87"/>
      <c r="BO16" s="87"/>
      <c r="BP16" s="87"/>
      <c r="BQ16" s="87"/>
      <c r="BR16" s="87"/>
      <c r="BS16" s="87"/>
      <c r="BT16" s="87"/>
      <c r="BU16" s="87"/>
      <c r="BV16" s="87"/>
      <c r="BW16" s="87"/>
      <c r="BX16" s="87"/>
      <c r="BY16" s="87"/>
      <c r="BZ16" s="8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0m+f2dG2SVz683wSL4iMjNodou2SEMLLHjzwcof6JK9mdwQFkzyHsITTiuTs9U0NWAFB4EJ1L4etMgTEY7bdA==" saltValue="oxmRkLe6Rx5d/XU21oAy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462217</v>
      </c>
      <c r="D6" s="20">
        <f t="shared" si="3"/>
        <v>46</v>
      </c>
      <c r="E6" s="20">
        <f t="shared" si="3"/>
        <v>1</v>
      </c>
      <c r="F6" s="20">
        <f t="shared" si="3"/>
        <v>0</v>
      </c>
      <c r="G6" s="20">
        <f t="shared" si="3"/>
        <v>1</v>
      </c>
      <c r="H6" s="20" t="str">
        <f t="shared" si="3"/>
        <v>鹿児島県　志布志市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82.99</v>
      </c>
      <c r="P6" s="21">
        <f t="shared" si="3"/>
        <v>100.44</v>
      </c>
      <c r="Q6" s="21">
        <f t="shared" si="3"/>
        <v>2200</v>
      </c>
      <c r="R6" s="21">
        <f t="shared" si="3"/>
        <v>28693</v>
      </c>
      <c r="S6" s="21">
        <f t="shared" si="3"/>
        <v>290.20999999999998</v>
      </c>
      <c r="T6" s="21">
        <f t="shared" si="3"/>
        <v>98.87</v>
      </c>
      <c r="U6" s="21">
        <f t="shared" si="3"/>
        <v>28509</v>
      </c>
      <c r="V6" s="21">
        <f t="shared" si="3"/>
        <v>149.41</v>
      </c>
      <c r="W6" s="21">
        <f t="shared" si="3"/>
        <v>190.81</v>
      </c>
      <c r="X6" s="22">
        <f>IF(X7="",NA(),X7)</f>
        <v>110.26</v>
      </c>
      <c r="Y6" s="22">
        <f t="shared" ref="Y6:AG6" si="4">IF(Y7="",NA(),Y7)</f>
        <v>121.45</v>
      </c>
      <c r="Z6" s="22">
        <f t="shared" si="4"/>
        <v>111.4</v>
      </c>
      <c r="AA6" s="22">
        <f t="shared" si="4"/>
        <v>121.4</v>
      </c>
      <c r="AB6" s="22">
        <f t="shared" si="4"/>
        <v>112.86</v>
      </c>
      <c r="AC6" s="22">
        <f t="shared" si="4"/>
        <v>108.83</v>
      </c>
      <c r="AD6" s="22">
        <f t="shared" si="4"/>
        <v>108.84</v>
      </c>
      <c r="AE6" s="22">
        <f t="shared" si="4"/>
        <v>105.92</v>
      </c>
      <c r="AF6" s="22">
        <f t="shared" si="4"/>
        <v>106.01</v>
      </c>
      <c r="AG6" s="22">
        <f t="shared" si="4"/>
        <v>103.74</v>
      </c>
      <c r="AH6" s="21" t="str">
        <f>IF(AH7="","",IF(AH7="-","【-】","【"&amp;SUBSTITUTE(TEXT(AH7,"#,##0.00"),"-","△")&amp;"】"))</f>
        <v>【107.26】</v>
      </c>
      <c r="AI6" s="22">
        <f>IF(AI7="",NA(),AI7)</f>
        <v>2.1800000000000002</v>
      </c>
      <c r="AJ6" s="21">
        <f t="shared" ref="AJ6:AR6" si="5">IF(AJ7="",NA(),AJ7)</f>
        <v>0</v>
      </c>
      <c r="AK6" s="21">
        <f t="shared" si="5"/>
        <v>0</v>
      </c>
      <c r="AL6" s="21">
        <f t="shared" si="5"/>
        <v>0</v>
      </c>
      <c r="AM6" s="21">
        <f t="shared" si="5"/>
        <v>0</v>
      </c>
      <c r="AN6" s="22">
        <f t="shared" si="5"/>
        <v>4.34</v>
      </c>
      <c r="AO6" s="22">
        <f t="shared" si="5"/>
        <v>6.02</v>
      </c>
      <c r="AP6" s="22">
        <f t="shared" si="5"/>
        <v>7.78</v>
      </c>
      <c r="AQ6" s="22">
        <f t="shared" si="5"/>
        <v>9.59</v>
      </c>
      <c r="AR6" s="22">
        <f t="shared" si="5"/>
        <v>11.55</v>
      </c>
      <c r="AS6" s="21" t="str">
        <f>IF(AS7="","",IF(AS7="-","【-】","【"&amp;SUBSTITUTE(TEXT(AS7,"#,##0.00"),"-","△")&amp;"】"))</f>
        <v>【1.61】</v>
      </c>
      <c r="AT6" s="22">
        <f>IF(AT7="",NA(),AT7)</f>
        <v>1110.94</v>
      </c>
      <c r="AU6" s="22">
        <f t="shared" ref="AU6:BC6" si="6">IF(AU7="",NA(),AU7)</f>
        <v>806.18</v>
      </c>
      <c r="AV6" s="22">
        <f t="shared" si="6"/>
        <v>1058.31</v>
      </c>
      <c r="AW6" s="22">
        <f t="shared" si="6"/>
        <v>806.18</v>
      </c>
      <c r="AX6" s="22">
        <f t="shared" si="6"/>
        <v>645.55999999999995</v>
      </c>
      <c r="AY6" s="22">
        <f t="shared" si="6"/>
        <v>327.77</v>
      </c>
      <c r="AZ6" s="22">
        <f t="shared" si="6"/>
        <v>378.56</v>
      </c>
      <c r="BA6" s="22">
        <f t="shared" si="6"/>
        <v>364.46</v>
      </c>
      <c r="BB6" s="22">
        <f t="shared" si="6"/>
        <v>338.89</v>
      </c>
      <c r="BC6" s="22">
        <f t="shared" si="6"/>
        <v>352.34</v>
      </c>
      <c r="BD6" s="21" t="str">
        <f>IF(BD7="","",IF(BD7="-","【-】","【"&amp;SUBSTITUTE(TEXT(BD7,"#,##0.00"),"-","△")&amp;"】"))</f>
        <v>【239.69】</v>
      </c>
      <c r="BE6" s="22">
        <f>IF(BE7="",NA(),BE7)</f>
        <v>238.08</v>
      </c>
      <c r="BF6" s="22">
        <f t="shared" ref="BF6:BN6" si="7">IF(BF7="",NA(),BF7)</f>
        <v>224.82</v>
      </c>
      <c r="BG6" s="22">
        <f t="shared" si="7"/>
        <v>209.82</v>
      </c>
      <c r="BH6" s="22">
        <f t="shared" si="7"/>
        <v>195.6</v>
      </c>
      <c r="BI6" s="22">
        <f t="shared" si="7"/>
        <v>180.76</v>
      </c>
      <c r="BJ6" s="22">
        <f t="shared" si="7"/>
        <v>397.1</v>
      </c>
      <c r="BK6" s="22">
        <f t="shared" si="7"/>
        <v>395.68</v>
      </c>
      <c r="BL6" s="22">
        <f t="shared" si="7"/>
        <v>403.72</v>
      </c>
      <c r="BM6" s="22">
        <f t="shared" si="7"/>
        <v>400.21</v>
      </c>
      <c r="BN6" s="22">
        <f t="shared" si="7"/>
        <v>391.13</v>
      </c>
      <c r="BO6" s="21" t="str">
        <f>IF(BO7="","",IF(BO7="-","【-】","【"&amp;SUBSTITUTE(TEXT(BO7,"#,##0.00"),"-","△")&amp;"】"))</f>
        <v>【264.86】</v>
      </c>
      <c r="BP6" s="22">
        <f>IF(BP7="",NA(),BP7)</f>
        <v>97.22</v>
      </c>
      <c r="BQ6" s="22">
        <f t="shared" ref="BQ6:BY6" si="8">IF(BQ7="",NA(),BQ7)</f>
        <v>109.57</v>
      </c>
      <c r="BR6" s="22">
        <f t="shared" si="8"/>
        <v>100.49</v>
      </c>
      <c r="BS6" s="22">
        <f t="shared" si="8"/>
        <v>109.53</v>
      </c>
      <c r="BT6" s="22">
        <f t="shared" si="8"/>
        <v>100.61</v>
      </c>
      <c r="BU6" s="22">
        <f t="shared" si="8"/>
        <v>95.79</v>
      </c>
      <c r="BV6" s="22">
        <f t="shared" si="8"/>
        <v>97.59</v>
      </c>
      <c r="BW6" s="22">
        <f t="shared" si="8"/>
        <v>92.17</v>
      </c>
      <c r="BX6" s="22">
        <f t="shared" si="8"/>
        <v>92.83</v>
      </c>
      <c r="BY6" s="22">
        <f t="shared" si="8"/>
        <v>92.16</v>
      </c>
      <c r="BZ6" s="21" t="str">
        <f>IF(BZ7="","",IF(BZ7="-","【-】","【"&amp;SUBSTITUTE(TEXT(BZ7,"#,##0.00"),"-","△")&amp;"】"))</f>
        <v>【97.59】</v>
      </c>
      <c r="CA6" s="22">
        <f>IF(CA7="",NA(),CA7)</f>
        <v>116.63</v>
      </c>
      <c r="CB6" s="22">
        <f t="shared" ref="CB6:CJ6" si="9">IF(CB7="",NA(),CB7)</f>
        <v>104.1</v>
      </c>
      <c r="CC6" s="22">
        <f t="shared" si="9"/>
        <v>113.58</v>
      </c>
      <c r="CD6" s="22">
        <f t="shared" si="9"/>
        <v>104.47</v>
      </c>
      <c r="CE6" s="22">
        <f t="shared" si="9"/>
        <v>114.13</v>
      </c>
      <c r="CF6" s="22">
        <f t="shared" si="9"/>
        <v>171.13</v>
      </c>
      <c r="CG6" s="22">
        <f t="shared" si="9"/>
        <v>181.71</v>
      </c>
      <c r="CH6" s="22">
        <f t="shared" si="9"/>
        <v>188.51</v>
      </c>
      <c r="CI6" s="22">
        <f t="shared" si="9"/>
        <v>189.43</v>
      </c>
      <c r="CJ6" s="22">
        <f t="shared" si="9"/>
        <v>196.75</v>
      </c>
      <c r="CK6" s="21" t="str">
        <f>IF(CK7="","",IF(CK7="-","【-】","【"&amp;SUBSTITUTE(TEXT(CK7,"#,##0.00"),"-","△")&amp;"】"))</f>
        <v>【181.66】</v>
      </c>
      <c r="CL6" s="22">
        <f>IF(CL7="",NA(),CL7)</f>
        <v>64.53</v>
      </c>
      <c r="CM6" s="22">
        <f t="shared" ref="CM6:CU6" si="10">IF(CM7="",NA(),CM7)</f>
        <v>80.67</v>
      </c>
      <c r="CN6" s="22">
        <f t="shared" si="10"/>
        <v>79.84</v>
      </c>
      <c r="CO6" s="22">
        <f t="shared" si="10"/>
        <v>60.97</v>
      </c>
      <c r="CP6" s="22">
        <f t="shared" si="10"/>
        <v>61.43</v>
      </c>
      <c r="CQ6" s="22">
        <f t="shared" si="10"/>
        <v>60.12</v>
      </c>
      <c r="CR6" s="22">
        <f t="shared" si="10"/>
        <v>55.72</v>
      </c>
      <c r="CS6" s="22">
        <f t="shared" si="10"/>
        <v>55.31</v>
      </c>
      <c r="CT6" s="22">
        <f t="shared" si="10"/>
        <v>55.14</v>
      </c>
      <c r="CU6" s="22">
        <f t="shared" si="10"/>
        <v>54.99</v>
      </c>
      <c r="CV6" s="21" t="str">
        <f>IF(CV7="","",IF(CV7="-","【-】","【"&amp;SUBSTITUTE(TEXT(CV7,"#,##0.00"),"-","△")&amp;"】"))</f>
        <v>【60.21】</v>
      </c>
      <c r="CW6" s="22">
        <f>IF(CW7="",NA(),CW7)</f>
        <v>81.09</v>
      </c>
      <c r="CX6" s="22">
        <f t="shared" ref="CX6:DF6" si="11">IF(CX7="",NA(),CX7)</f>
        <v>81.99</v>
      </c>
      <c r="CY6" s="22">
        <f t="shared" si="11"/>
        <v>82.18</v>
      </c>
      <c r="CZ6" s="22">
        <f t="shared" si="11"/>
        <v>82.3</v>
      </c>
      <c r="DA6" s="22">
        <f t="shared" si="11"/>
        <v>81.05</v>
      </c>
      <c r="DB6" s="22">
        <f t="shared" si="11"/>
        <v>84.24</v>
      </c>
      <c r="DC6" s="22">
        <f t="shared" si="11"/>
        <v>81.260000000000005</v>
      </c>
      <c r="DD6" s="22">
        <f t="shared" si="11"/>
        <v>80.36</v>
      </c>
      <c r="DE6" s="22">
        <f t="shared" si="11"/>
        <v>80.13</v>
      </c>
      <c r="DF6" s="22">
        <f t="shared" si="11"/>
        <v>79.34</v>
      </c>
      <c r="DG6" s="21" t="str">
        <f>IF(DG7="","",IF(DG7="-","【-】","【"&amp;SUBSTITUTE(TEXT(DG7,"#,##0.00"),"-","△")&amp;"】"))</f>
        <v>【89.21】</v>
      </c>
      <c r="DH6" s="22">
        <f>IF(DH7="",NA(),DH7)</f>
        <v>45.52</v>
      </c>
      <c r="DI6" s="22">
        <f t="shared" ref="DI6:DQ6" si="12">IF(DI7="",NA(),DI7)</f>
        <v>46.78</v>
      </c>
      <c r="DJ6" s="22">
        <f t="shared" si="12"/>
        <v>48.09</v>
      </c>
      <c r="DK6" s="22">
        <f t="shared" si="12"/>
        <v>49.06</v>
      </c>
      <c r="DL6" s="22">
        <f t="shared" si="12"/>
        <v>50.08</v>
      </c>
      <c r="DM6" s="22">
        <f t="shared" si="12"/>
        <v>48.83</v>
      </c>
      <c r="DN6" s="22">
        <f t="shared" si="12"/>
        <v>51.29</v>
      </c>
      <c r="DO6" s="22">
        <f t="shared" si="12"/>
        <v>52.2</v>
      </c>
      <c r="DP6" s="22">
        <f t="shared" si="12"/>
        <v>52.7</v>
      </c>
      <c r="DQ6" s="22">
        <f t="shared" si="12"/>
        <v>53.48</v>
      </c>
      <c r="DR6" s="21" t="str">
        <f>IF(DR7="","",IF(DR7="-","【-】","【"&amp;SUBSTITUTE(TEXT(DR7,"#,##0.00"),"-","△")&amp;"】"))</f>
        <v>【52.41】</v>
      </c>
      <c r="DS6" s="22">
        <f>IF(DS7="",NA(),DS7)</f>
        <v>30.73</v>
      </c>
      <c r="DT6" s="22">
        <f t="shared" ref="DT6:EB6" si="13">IF(DT7="",NA(),DT7)</f>
        <v>35.369999999999997</v>
      </c>
      <c r="DU6" s="22">
        <f t="shared" si="13"/>
        <v>35.61</v>
      </c>
      <c r="DV6" s="22">
        <f t="shared" si="13"/>
        <v>37.57</v>
      </c>
      <c r="DW6" s="22">
        <f t="shared" si="13"/>
        <v>38.29</v>
      </c>
      <c r="DX6" s="22">
        <f t="shared" si="13"/>
        <v>18.18</v>
      </c>
      <c r="DY6" s="22">
        <f t="shared" si="13"/>
        <v>19.61</v>
      </c>
      <c r="DZ6" s="22">
        <f t="shared" si="13"/>
        <v>20.73</v>
      </c>
      <c r="EA6" s="22">
        <f t="shared" si="13"/>
        <v>22.86</v>
      </c>
      <c r="EB6" s="22">
        <f t="shared" si="13"/>
        <v>24.31</v>
      </c>
      <c r="EC6" s="21" t="str">
        <f>IF(EC7="","",IF(EC7="-","【-】","【"&amp;SUBSTITUTE(TEXT(EC7,"#,##0.00"),"-","△")&amp;"】"))</f>
        <v>【26.78】</v>
      </c>
      <c r="ED6" s="22">
        <f>IF(ED7="",NA(),ED7)</f>
        <v>7.0000000000000007E-2</v>
      </c>
      <c r="EE6" s="22">
        <f t="shared" ref="EE6:EM6" si="14">IF(EE7="",NA(),EE7)</f>
        <v>0.13</v>
      </c>
      <c r="EF6" s="22">
        <f t="shared" si="14"/>
        <v>0.19</v>
      </c>
      <c r="EG6" s="22">
        <f t="shared" si="14"/>
        <v>0.16</v>
      </c>
      <c r="EH6" s="22">
        <f t="shared" si="14"/>
        <v>0.51</v>
      </c>
      <c r="EI6" s="22">
        <f t="shared" si="14"/>
        <v>0.56999999999999995</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462217</v>
      </c>
      <c r="D7" s="24">
        <v>46</v>
      </c>
      <c r="E7" s="24">
        <v>1</v>
      </c>
      <c r="F7" s="24">
        <v>0</v>
      </c>
      <c r="G7" s="24">
        <v>1</v>
      </c>
      <c r="H7" s="24" t="s">
        <v>93</v>
      </c>
      <c r="I7" s="24" t="s">
        <v>94</v>
      </c>
      <c r="J7" s="24" t="s">
        <v>95</v>
      </c>
      <c r="K7" s="24" t="s">
        <v>96</v>
      </c>
      <c r="L7" s="24" t="s">
        <v>97</v>
      </c>
      <c r="M7" s="24" t="s">
        <v>98</v>
      </c>
      <c r="N7" s="25" t="s">
        <v>99</v>
      </c>
      <c r="O7" s="25">
        <v>82.99</v>
      </c>
      <c r="P7" s="25">
        <v>100.44</v>
      </c>
      <c r="Q7" s="25">
        <v>2200</v>
      </c>
      <c r="R7" s="25">
        <v>28693</v>
      </c>
      <c r="S7" s="25">
        <v>290.20999999999998</v>
      </c>
      <c r="T7" s="25">
        <v>98.87</v>
      </c>
      <c r="U7" s="25">
        <v>28509</v>
      </c>
      <c r="V7" s="25">
        <v>149.41</v>
      </c>
      <c r="W7" s="25">
        <v>190.81</v>
      </c>
      <c r="X7" s="25">
        <v>110.26</v>
      </c>
      <c r="Y7" s="25">
        <v>121.45</v>
      </c>
      <c r="Z7" s="25">
        <v>111.4</v>
      </c>
      <c r="AA7" s="25">
        <v>121.4</v>
      </c>
      <c r="AB7" s="25">
        <v>112.86</v>
      </c>
      <c r="AC7" s="25">
        <v>108.83</v>
      </c>
      <c r="AD7" s="25">
        <v>108.84</v>
      </c>
      <c r="AE7" s="25">
        <v>105.92</v>
      </c>
      <c r="AF7" s="25">
        <v>106.01</v>
      </c>
      <c r="AG7" s="25">
        <v>103.74</v>
      </c>
      <c r="AH7" s="25">
        <v>107.26</v>
      </c>
      <c r="AI7" s="25">
        <v>2.1800000000000002</v>
      </c>
      <c r="AJ7" s="25">
        <v>0</v>
      </c>
      <c r="AK7" s="25">
        <v>0</v>
      </c>
      <c r="AL7" s="25">
        <v>0</v>
      </c>
      <c r="AM7" s="25">
        <v>0</v>
      </c>
      <c r="AN7" s="25">
        <v>4.34</v>
      </c>
      <c r="AO7" s="25">
        <v>6.02</v>
      </c>
      <c r="AP7" s="25">
        <v>7.78</v>
      </c>
      <c r="AQ7" s="25">
        <v>9.59</v>
      </c>
      <c r="AR7" s="25">
        <v>11.55</v>
      </c>
      <c r="AS7" s="25">
        <v>1.61</v>
      </c>
      <c r="AT7" s="25">
        <v>1110.94</v>
      </c>
      <c r="AU7" s="25">
        <v>806.18</v>
      </c>
      <c r="AV7" s="25">
        <v>1058.31</v>
      </c>
      <c r="AW7" s="25">
        <v>806.18</v>
      </c>
      <c r="AX7" s="25">
        <v>645.55999999999995</v>
      </c>
      <c r="AY7" s="25">
        <v>327.77</v>
      </c>
      <c r="AZ7" s="25">
        <v>378.56</v>
      </c>
      <c r="BA7" s="25">
        <v>364.46</v>
      </c>
      <c r="BB7" s="25">
        <v>338.89</v>
      </c>
      <c r="BC7" s="25">
        <v>352.34</v>
      </c>
      <c r="BD7" s="25">
        <v>239.69</v>
      </c>
      <c r="BE7" s="25">
        <v>238.08</v>
      </c>
      <c r="BF7" s="25">
        <v>224.82</v>
      </c>
      <c r="BG7" s="25">
        <v>209.82</v>
      </c>
      <c r="BH7" s="25">
        <v>195.6</v>
      </c>
      <c r="BI7" s="25">
        <v>180.76</v>
      </c>
      <c r="BJ7" s="25">
        <v>397.1</v>
      </c>
      <c r="BK7" s="25">
        <v>395.68</v>
      </c>
      <c r="BL7" s="25">
        <v>403.72</v>
      </c>
      <c r="BM7" s="25">
        <v>400.21</v>
      </c>
      <c r="BN7" s="25">
        <v>391.13</v>
      </c>
      <c r="BO7" s="25">
        <v>264.86</v>
      </c>
      <c r="BP7" s="25">
        <v>97.22</v>
      </c>
      <c r="BQ7" s="25">
        <v>109.57</v>
      </c>
      <c r="BR7" s="25">
        <v>100.49</v>
      </c>
      <c r="BS7" s="25">
        <v>109.53</v>
      </c>
      <c r="BT7" s="25">
        <v>100.61</v>
      </c>
      <c r="BU7" s="25">
        <v>95.79</v>
      </c>
      <c r="BV7" s="25">
        <v>97.59</v>
      </c>
      <c r="BW7" s="25">
        <v>92.17</v>
      </c>
      <c r="BX7" s="25">
        <v>92.83</v>
      </c>
      <c r="BY7" s="25">
        <v>92.16</v>
      </c>
      <c r="BZ7" s="25">
        <v>97.59</v>
      </c>
      <c r="CA7" s="25">
        <v>116.63</v>
      </c>
      <c r="CB7" s="25">
        <v>104.1</v>
      </c>
      <c r="CC7" s="25">
        <v>113.58</v>
      </c>
      <c r="CD7" s="25">
        <v>104.47</v>
      </c>
      <c r="CE7" s="25">
        <v>114.13</v>
      </c>
      <c r="CF7" s="25">
        <v>171.13</v>
      </c>
      <c r="CG7" s="25">
        <v>181.71</v>
      </c>
      <c r="CH7" s="25">
        <v>188.51</v>
      </c>
      <c r="CI7" s="25">
        <v>189.43</v>
      </c>
      <c r="CJ7" s="25">
        <v>196.75</v>
      </c>
      <c r="CK7" s="25">
        <v>181.66</v>
      </c>
      <c r="CL7" s="25">
        <v>64.53</v>
      </c>
      <c r="CM7" s="25">
        <v>80.67</v>
      </c>
      <c r="CN7" s="25">
        <v>79.84</v>
      </c>
      <c r="CO7" s="25">
        <v>60.97</v>
      </c>
      <c r="CP7" s="25">
        <v>61.43</v>
      </c>
      <c r="CQ7" s="25">
        <v>60.12</v>
      </c>
      <c r="CR7" s="25">
        <v>55.72</v>
      </c>
      <c r="CS7" s="25">
        <v>55.31</v>
      </c>
      <c r="CT7" s="25">
        <v>55.14</v>
      </c>
      <c r="CU7" s="25">
        <v>54.99</v>
      </c>
      <c r="CV7" s="25">
        <v>60.21</v>
      </c>
      <c r="CW7" s="25">
        <v>81.09</v>
      </c>
      <c r="CX7" s="25">
        <v>81.99</v>
      </c>
      <c r="CY7" s="25">
        <v>82.18</v>
      </c>
      <c r="CZ7" s="25">
        <v>82.3</v>
      </c>
      <c r="DA7" s="25">
        <v>81.05</v>
      </c>
      <c r="DB7" s="25">
        <v>84.24</v>
      </c>
      <c r="DC7" s="25">
        <v>81.260000000000005</v>
      </c>
      <c r="DD7" s="25">
        <v>80.36</v>
      </c>
      <c r="DE7" s="25">
        <v>80.13</v>
      </c>
      <c r="DF7" s="25">
        <v>79.34</v>
      </c>
      <c r="DG7" s="25">
        <v>89.21</v>
      </c>
      <c r="DH7" s="25">
        <v>45.52</v>
      </c>
      <c r="DI7" s="25">
        <v>46.78</v>
      </c>
      <c r="DJ7" s="25">
        <v>48.09</v>
      </c>
      <c r="DK7" s="25">
        <v>49.06</v>
      </c>
      <c r="DL7" s="25">
        <v>50.08</v>
      </c>
      <c r="DM7" s="25">
        <v>48.83</v>
      </c>
      <c r="DN7" s="25">
        <v>51.29</v>
      </c>
      <c r="DO7" s="25">
        <v>52.2</v>
      </c>
      <c r="DP7" s="25">
        <v>52.7</v>
      </c>
      <c r="DQ7" s="25">
        <v>53.48</v>
      </c>
      <c r="DR7" s="25">
        <v>52.41</v>
      </c>
      <c r="DS7" s="25">
        <v>30.73</v>
      </c>
      <c r="DT7" s="25">
        <v>35.369999999999997</v>
      </c>
      <c r="DU7" s="25">
        <v>35.61</v>
      </c>
      <c r="DV7" s="25">
        <v>37.57</v>
      </c>
      <c r="DW7" s="25">
        <v>38.29</v>
      </c>
      <c r="DX7" s="25">
        <v>18.18</v>
      </c>
      <c r="DY7" s="25">
        <v>19.61</v>
      </c>
      <c r="DZ7" s="25">
        <v>20.73</v>
      </c>
      <c r="EA7" s="25">
        <v>22.86</v>
      </c>
      <c r="EB7" s="25">
        <v>24.31</v>
      </c>
      <c r="EC7" s="25">
        <v>26.78</v>
      </c>
      <c r="ED7" s="25">
        <v>7.0000000000000007E-2</v>
      </c>
      <c r="EE7" s="25">
        <v>0.13</v>
      </c>
      <c r="EF7" s="25">
        <v>0.19</v>
      </c>
      <c r="EG7" s="25">
        <v>0.16</v>
      </c>
      <c r="EH7" s="25">
        <v>0.51</v>
      </c>
      <c r="EI7" s="25">
        <v>0.56999999999999995</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松元 友美</cp:lastModifiedBy>
  <cp:lastPrinted>2026-03-04T05:01:19Z</cp:lastPrinted>
  <dcterms:created xsi:type="dcterms:W3CDTF">2025-12-12T09:25:11Z</dcterms:created>
  <dcterms:modified xsi:type="dcterms:W3CDTF">2026-03-04T05:01:27Z</dcterms:modified>
  <cp:category/>
</cp:coreProperties>
</file>