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2 霧島市\"/>
    </mc:Choice>
  </mc:AlternateContent>
  <xr:revisionPtr revIDLastSave="0" documentId="13_ncr:1_{E7ECAD6B-358A-4A33-BFA8-5FED5630A970}" xr6:coauthVersionLast="47" xr6:coauthVersionMax="47" xr10:uidLastSave="{00000000-0000-0000-0000-000000000000}"/>
  <workbookProtection workbookAlgorithmName="SHA-512" workbookHashValue="56qFu6M4y0oTLAg7kXwLVxdoQmKnzP9malpj5JnxjvGRQusr+3C71VD1LIvmScksLUOpNEQsSvN9KzRrXq+Qvg==" workbookSaltValue="t+6R2hMSrSqYU78GRwn6r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<sst xmlns="http://schemas.openxmlformats.org/spreadsheetml/2006/main" count="228" uniqueCount="113">
  <si>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</si>
  <si>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</si>
  <si>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</si>
  <si>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</si>
  <si>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</si>
  <si>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</si>
  <si>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</si>
  <si>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</si>
  <si>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</si>
  <si>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</si>
  <si>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</si>
  <si>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</si>
  <si>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</si>
  <si>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</si>
  <si>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</si>
  <si>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</si>
  <si>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</si>
  <si>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</si>
  <si>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</si>
  <si>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</si>
  <si>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</si>
  <si>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</si>
  <si>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</si>
  <si>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</si>
  <si>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</si>
  <si>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</si>
  <si>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</si>
  <si>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</si>
  <si>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</si>
  <si>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</si>
  <si>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</si>
  <si>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</si>
  <si>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</si>
  <si>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</si>
  <si>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</si>
  <si>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</si>
  <si>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</si>
  <si>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</si>
  <si>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</si>
  <si>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</si>
  <si>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</si>
  <si>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</si>
  <si>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</si>
  <si>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</si>
  <si>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</si>
  <si>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</si>
  <si>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</si>
  <si>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</si>
  <si>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</si>
  <si>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</si>
  <si>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</si>
  <si>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</si>
  <si>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</si>
  <si>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</si>
  <si>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</si>
  <si>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</si>
  <si>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</si>
  <si>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</si>
  <si>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</si>
  <si>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</si>
  <si>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</si>
  <si>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</si>
  <si>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</si>
  <si>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</si>
  <si>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</si>
  <si>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</si>
  <si>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</si>
  <si>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</si>
  <si>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</si>
  <si>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</si>
  <si>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</si>
  <si>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</si>
  <si>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</si>
  <si>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</si>
  <si>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</si>
  <si>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</si>
  <si>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</si>
  <si>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</si>
  <si>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</si>
  <si>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</si>
  <si>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</si>
  <si>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</si>
  <si>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</si>
  <si>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</si>
  <si>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</si>
  <si>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</si>
  <si>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</si>
  <si>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</si>
  <si>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</si>
  <si>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</si>
  <si>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</si>
  <si>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</si>
  <si>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</si>
  <si>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</si>
  <si>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</si>
  <si>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</si>
  <si>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</si>
  <si>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</si>
  <si>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</si>
  <si>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</si>
  <si>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</si>
  <si>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</si>
  <si>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</si>
  <si>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</si>
  <si>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</si>
  <si>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</si>
  <si>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</si>
  <si>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</si>
  <si>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</si>
  <si>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</si>
  <si>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①当該値は100％以上となっており、類似団体平均よりも高い水準である。一般会計からの補助金の繰り入れも行っておらず良好な経営状態であるといえる。
②累積欠損金は発生しておらず健全である。
③当該値は100％以上で類似団体平均より高い水準で推移しており支払い能力に問題はない。
④令和６年度に借入を行ったため起債残高が増加した。そのため当該値も増加したが、類似団体と比較すると低い水準である。
⑤当該値は100％を上回っており、類似団体平均よりも高い水準で推移している。
⑥経常費用が増加、年間有収水量が減少したため、給水原価は増加した。類似団体や全国平均と比較して低い水準である。
⑦類似団体や全国平均と比べて高い水準である。
⑧有収水量、配水量ともに減少したが、有収水量の減少幅のほうが低かったので、有収率は増加した。当該値は類似団体や全国平均以下で近年平均以下の数値が続いているため、衛星漏水調査などによるＤＸを実施し、有収率の増加に努める。</t>
    <rPh sb="139" eb="141">
      <t>レイワ</t>
    </rPh>
    <rPh sb="142" eb="144">
      <t>ネンド</t>
    </rPh>
    <rPh sb="158" eb="160">
      <t>ゾウカ</t>
    </rPh>
    <rPh sb="171" eb="173">
      <t>ゾウカ</t>
    </rPh>
    <rPh sb="241" eb="243">
      <t>ゾウカ</t>
    </rPh>
    <rPh sb="251" eb="253">
      <t>ゲンショウ</t>
    </rPh>
    <rPh sb="263" eb="265">
      <t>ゾウカ</t>
    </rPh>
    <rPh sb="326" eb="328">
      <t>ゲンショウ</t>
    </rPh>
    <rPh sb="332" eb="336">
      <t>ユウシュウスイリョウ</t>
    </rPh>
    <rPh sb="337" eb="339">
      <t>ゲンショウ</t>
    </rPh>
    <rPh sb="339" eb="340">
      <t>ハバ</t>
    </rPh>
    <rPh sb="344" eb="345">
      <t>ヒク</t>
    </rPh>
    <rPh sb="355" eb="357">
      <t>ゾウカ</t>
    </rPh>
    <rPh sb="394" eb="400">
      <t>エイセイロウスイチョウサ</t>
    </rPh>
    <rPh sb="408" eb="410">
      <t>ジッシ</t>
    </rPh>
    <phoneticPr fontId="4"/>
  </si>
  <si>
    <t>①，②は類似団体や全国平均よりも高い水準で推移しており、法定耐用年数に近い資産が多く、管路の老朽化が進行している。
③管路の更新率が低いことから、管路の更新投資を増やす必要がある。</t>
    <phoneticPr fontId="4"/>
  </si>
  <si>
    <t>　本市の人口は、全国的に減少が進む中、微減にとどまっており、サービス需要の大きな減少は見られていない。一方、施設の老朽化は進行しており、更新需要は拡大傾向にある。公営企業に携わる人材については必要数を概ね確保できているものの、近年の職員給与費の増加や物価高騰により営業費用は増加している状況である。
　本事業は多くの項目で良好な水準であり、経営状態は安定しているといえる。しかし、有収率が類似団体や全国平均より低い状況であり、老朽管からの漏水対策など改善が必要である。有形固定資産減価償却率や管路の経年化率、更新化率を見ても老朽化が著しく、更新は行っているものの既存の施設の老朽化に追いつかない状況である。
　今後については、計画的な更新投資が必要である。</t>
    <rPh sb="305" eb="30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</si>
</sst>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0.35</c:v>
                </c:pt>
                <c:pt idx="2">
                  <c:v>0.3</c:v>
                </c:pt>
                <c:pt idx="3">
                  <c:v>0.25</c:v>
                </c:pt>
                <c:pt idx="4">
                  <c:v>0.28999999999999998</c:v>
                </c:pt>
              </c:numCache>
            </c:numRef>
          </c:val>
          <c:extLst>
            <c:ext xmlns:c16="http://schemas.microsoft.com/office/drawing/2014/chart" uri="{C3380CC4-5D6E-409C-BE32-E72D297353CC}">
              <c16:uniqueId val="{00000000-7837-4BC6-B04D-4E65256966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7837-4BC6-B04D-4E65256966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77.41</c:v>
                </c:pt>
                <c:pt idx="1">
                  <c:v>78.64</c:v>
                </c:pt>
                <c:pt idx="2">
                  <c:v>79.22</c:v>
                </c:pt>
                <c:pt idx="3">
                  <c:v>89.95</c:v>
                </c:pt>
                <c:pt idx="4">
                  <c:v>80.98</c:v>
                </c:pt>
              </c:numCache>
            </c:numRef>
          </c:val>
          <c:extLst>
            <c:ext xmlns:c16="http://schemas.microsoft.com/office/drawing/2014/chart" uri="{C3380CC4-5D6E-409C-BE32-E72D297353CC}">
              <c16:uniqueId val="{00000000-8352-48F5-A88C-4AD932B7BE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8352-48F5-A88C-4AD932B7BE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88.27</c:v>
                </c:pt>
                <c:pt idx="1">
                  <c:v>87.87</c:v>
                </c:pt>
                <c:pt idx="2">
                  <c:v>86.86</c:v>
                </c:pt>
                <c:pt idx="3">
                  <c:v>81.650000000000006</c:v>
                </c:pt>
                <c:pt idx="4">
                  <c:v>81.84</c:v>
                </c:pt>
              </c:numCache>
            </c:numRef>
          </c:val>
          <c:extLst>
            <c:ext xmlns:c16="http://schemas.microsoft.com/office/drawing/2014/chart" uri="{C3380CC4-5D6E-409C-BE32-E72D297353CC}">
              <c16:uniqueId val="{00000000-248B-4670-9E1F-5800A10941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248B-4670-9E1F-5800A10941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131.96</c:v>
                </c:pt>
                <c:pt idx="1">
                  <c:v>132.6</c:v>
                </c:pt>
                <c:pt idx="2">
                  <c:v>126.84</c:v>
                </c:pt>
                <c:pt idx="3">
                  <c:v>146.11000000000001</c:v>
                </c:pt>
                <c:pt idx="4">
                  <c:v>133.19999999999999</c:v>
                </c:pt>
              </c:numCache>
            </c:numRef>
          </c:val>
          <c:extLst>
            <c:ext xmlns:c16="http://schemas.microsoft.com/office/drawing/2014/chart" uri="{C3380CC4-5D6E-409C-BE32-E72D297353CC}">
              <c16:uniqueId val="{00000000-65AC-4B91-8CAD-4ED98F7745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5AC-4B91-8CAD-4ED98F7745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53.11</c:v>
                </c:pt>
                <c:pt idx="1">
                  <c:v>54.13</c:v>
                </c:pt>
                <c:pt idx="2">
                  <c:v>55.67</c:v>
                </c:pt>
                <c:pt idx="3">
                  <c:v>56.6</c:v>
                </c:pt>
                <c:pt idx="4">
                  <c:v>57.84</c:v>
                </c:pt>
              </c:numCache>
            </c:numRef>
          </c:val>
          <c:extLst>
            <c:ext xmlns:c16="http://schemas.microsoft.com/office/drawing/2014/chart" uri="{C3380CC4-5D6E-409C-BE32-E72D297353CC}">
              <c16:uniqueId val="{00000000-A611-4180-B6DA-5142DEF784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A611-4180-B6DA-5142DEF784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21.78</c:v>
                </c:pt>
                <c:pt idx="1">
                  <c:v>23.14</c:v>
                </c:pt>
                <c:pt idx="2">
                  <c:v>24.38</c:v>
                </c:pt>
                <c:pt idx="3">
                  <c:v>25.63</c:v>
                </c:pt>
                <c:pt idx="4">
                  <c:v>28.3</c:v>
                </c:pt>
              </c:numCache>
            </c:numRef>
          </c:val>
          <c:extLst>
            <c:ext xmlns:c16="http://schemas.microsoft.com/office/drawing/2014/chart" uri="{C3380CC4-5D6E-409C-BE32-E72D297353CC}">
              <c16:uniqueId val="{00000000-4596-4EB3-B31E-7A0D901C79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4596-4EB3-B31E-7A0D901C79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DC-40E6-8FD3-8732F8C019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93DC-40E6-8FD3-8732F8C019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1033.67</c:v>
                </c:pt>
                <c:pt idx="1">
                  <c:v>1356.59</c:v>
                </c:pt>
                <c:pt idx="2">
                  <c:v>985.33</c:v>
                </c:pt>
                <c:pt idx="3">
                  <c:v>1042.8499999999999</c:v>
                </c:pt>
                <c:pt idx="4">
                  <c:v>1354.5</c:v>
                </c:pt>
              </c:numCache>
            </c:numRef>
          </c:val>
          <c:extLst>
            <c:ext xmlns:c16="http://schemas.microsoft.com/office/drawing/2014/chart" uri="{C3380CC4-5D6E-409C-BE32-E72D297353CC}">
              <c16:uniqueId val="{00000000-4F72-4D37-B310-A4DD2A6E4C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4F72-4D37-B310-A4DD2A6E4C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63.84</c:v>
                </c:pt>
                <c:pt idx="1">
                  <c:v>53.77</c:v>
                </c:pt>
                <c:pt idx="2">
                  <c:v>46.16</c:v>
                </c:pt>
                <c:pt idx="3">
                  <c:v>36.5</c:v>
                </c:pt>
                <c:pt idx="4">
                  <c:v>84.03</c:v>
                </c:pt>
              </c:numCache>
            </c:numRef>
          </c:val>
          <c:extLst>
            <c:ext xmlns:c16="http://schemas.microsoft.com/office/drawing/2014/chart" uri="{C3380CC4-5D6E-409C-BE32-E72D297353CC}">
              <c16:uniqueId val="{00000000-6A19-4C63-9C4C-91C760776D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6A19-4C63-9C4C-91C760776D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125.16</c:v>
                </c:pt>
                <c:pt idx="1">
                  <c:v>124.43</c:v>
                </c:pt>
                <c:pt idx="2">
                  <c:v>118.25</c:v>
                </c:pt>
                <c:pt idx="3">
                  <c:v>138.29</c:v>
                </c:pt>
                <c:pt idx="4">
                  <c:v>123.39</c:v>
                </c:pt>
              </c:numCache>
            </c:numRef>
          </c:val>
          <c:extLst>
            <c:ext xmlns:c16="http://schemas.microsoft.com/office/drawing/2014/chart" uri="{C3380CC4-5D6E-409C-BE32-E72D297353CC}">
              <c16:uniqueId val="{00000000-5730-4355-A4C9-B8EE3B9D5EC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5730-4355-A4C9-B8EE3B9D5EC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105.67</c:v>
                </c:pt>
                <c:pt idx="1">
                  <c:v>106.4</c:v>
                </c:pt>
                <c:pt idx="2">
                  <c:v>112.31</c:v>
                </c:pt>
                <c:pt idx="3">
                  <c:v>96.45</c:v>
                </c:pt>
                <c:pt idx="4">
                  <c:v>108.36</c:v>
                </c:pt>
              </c:numCache>
            </c:numRef>
          </c:val>
          <c:extLst>
            <c:ext xmlns:c16="http://schemas.microsoft.com/office/drawing/2014/chart" uri="{C3380CC4-5D6E-409C-BE32-E72D297353CC}">
              <c16:uniqueId val="{00000000-EF9C-47AB-8BC1-AB95E6A5A8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EF9C-47AB-8BC1-AB95E6A5A8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霧島市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123070</v>
      </c>
      <c r="AM8" s="65"/>
      <c r="AN8" s="65"/>
      <c r="AO8" s="65"/>
      <c r="AP8" s="65"/>
      <c r="AQ8" s="65"/>
      <c r="AR8" s="65"/>
      <c r="AS8" s="65"/>
      <c r="AT8" s="36">
        <f>データ!$S$6</f>
        <v>603.16999999999996</v>
      </c>
      <c r="AU8" s="37"/>
      <c r="AV8" s="37"/>
      <c r="AW8" s="37"/>
      <c r="AX8" s="37"/>
      <c r="AY8" s="37"/>
      <c r="AZ8" s="37"/>
      <c r="BA8" s="37"/>
      <c r="BB8" s="54">
        <f>データ!$T$6</f>
        <v>204.04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92.61</v>
      </c>
      <c r="J10" s="37"/>
      <c r="K10" s="37"/>
      <c r="L10" s="37"/>
      <c r="M10" s="37"/>
      <c r="N10" s="37"/>
      <c r="O10" s="64"/>
      <c r="P10" s="54">
        <f>データ!$P$6</f>
        <v>97.34</v>
      </c>
      <c r="Q10" s="54"/>
      <c r="R10" s="54"/>
      <c r="S10" s="54"/>
      <c r="T10" s="54"/>
      <c r="U10" s="54"/>
      <c r="V10" s="54"/>
      <c r="W10" s="65">
        <f>データ!$Q$6</f>
        <v>2629</v>
      </c>
      <c r="X10" s="65"/>
      <c r="Y10" s="65"/>
      <c r="Z10" s="65"/>
      <c r="AA10" s="65"/>
      <c r="AB10" s="65"/>
      <c r="AC10" s="65"/>
      <c r="AD10" s="2"/>
      <c r="AE10" s="2"/>
      <c r="AF10" s="2"/>
      <c r="AG10" s="2"/>
      <c r="AH10" s="2"/>
      <c r="AI10" s="2"/>
      <c r="AJ10" s="2"/>
      <c r="AK10" s="2"/>
      <c r="AL10" s="65">
        <f>データ!$U$6</f>
        <v>119101</v>
      </c>
      <c r="AM10" s="65"/>
      <c r="AN10" s="65"/>
      <c r="AO10" s="65"/>
      <c r="AP10" s="65"/>
      <c r="AQ10" s="65"/>
      <c r="AR10" s="65"/>
      <c r="AS10" s="65"/>
      <c r="AT10" s="36">
        <f>データ!$V$6</f>
        <v>213.01</v>
      </c>
      <c r="AU10" s="37"/>
      <c r="AV10" s="37"/>
      <c r="AW10" s="37"/>
      <c r="AX10" s="37"/>
      <c r="AY10" s="37"/>
      <c r="AZ10" s="37"/>
      <c r="BA10" s="37"/>
      <c r="BB10" s="54">
        <f>データ!$W$6</f>
        <v>559.13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h8oD/OiFEFr0Eec4llh0Rd0kImfYbd0QKtrKl29cerfmQLvEKDelcs/2y4av1Hn6Ebp92rc4cIwSjp87Wgdug==" saltValue="OjfZI8KoYDyKA+dZGw9g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462187</v>
      </c>
      <c r="D6" s="20">
        <f t="shared" si="3"/>
        <v>46</v>
      </c>
      <c r="E6" s="20">
        <f t="shared" si="3"/>
        <v>1</v>
      </c>
      <c r="F6" s="20">
        <f t="shared" si="3"/>
        <v>0</v>
      </c>
      <c r="G6" s="20">
        <f t="shared" si="3"/>
        <v>1</v>
      </c>
      <c r="H6" s="20" t="str">
        <f t="shared" si="3"/>
        <v>鹿児島県　霧島市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92.61</v>
      </c>
      <c r="P6" s="21">
        <f t="shared" si="3"/>
        <v>97.34</v>
      </c>
      <c r="Q6" s="21">
        <f t="shared" si="3"/>
        <v>2629</v>
      </c>
      <c r="R6" s="21">
        <f t="shared" si="3"/>
        <v>123070</v>
      </c>
      <c r="S6" s="21">
        <f t="shared" si="3"/>
        <v>603.16999999999996</v>
      </c>
      <c r="T6" s="21">
        <f t="shared" si="3"/>
        <v>204.04</v>
      </c>
      <c r="U6" s="21">
        <f t="shared" si="3"/>
        <v>119101</v>
      </c>
      <c r="V6" s="21">
        <f t="shared" si="3"/>
        <v>213.01</v>
      </c>
      <c r="W6" s="21">
        <f t="shared" si="3"/>
        <v>559.13</v>
      </c>
      <c r="X6" s="22">
        <f>IF(X7="",NA(),X7)</f>
        <v>131.96</v>
      </c>
      <c r="Y6" s="22">
        <f t="shared" ref="Y6:AG6" si="4">IF(Y7="",NA(),Y7)</f>
        <v>132.6</v>
      </c>
      <c r="Z6" s="22">
        <f t="shared" si="4"/>
        <v>126.84</v>
      </c>
      <c r="AA6" s="22">
        <f t="shared" si="4"/>
        <v>146.11000000000001</v>
      </c>
      <c r="AB6" s="22">
        <f t="shared" si="4"/>
        <v>133.19999999999999</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1033.67</v>
      </c>
      <c r="AU6" s="22">
        <f t="shared" ref="AU6:BC6" si="6">IF(AU7="",NA(),AU7)</f>
        <v>1356.59</v>
      </c>
      <c r="AV6" s="22">
        <f t="shared" si="6"/>
        <v>985.33</v>
      </c>
      <c r="AW6" s="22">
        <f t="shared" si="6"/>
        <v>1042.8499999999999</v>
      </c>
      <c r="AX6" s="22">
        <f t="shared" si="6"/>
        <v>1354.5</v>
      </c>
      <c r="AY6" s="22">
        <f t="shared" si="6"/>
        <v>360.96</v>
      </c>
      <c r="AZ6" s="22">
        <f t="shared" si="6"/>
        <v>351.29</v>
      </c>
      <c r="BA6" s="22">
        <f t="shared" si="6"/>
        <v>364.24</v>
      </c>
      <c r="BB6" s="22">
        <f t="shared" si="6"/>
        <v>369.82</v>
      </c>
      <c r="BC6" s="22">
        <f t="shared" si="6"/>
        <v>355.75</v>
      </c>
      <c r="BD6" s="21" t="str">
        <f>IF(BD7="","",IF(BD7="-","【-】","【"&amp;SUBSTITUTE(TEXT(BD7,"#,##0.00"),"-","△")&amp;"】"))</f>
        <v>【239.69】</v>
      </c>
      <c r="BE6" s="22">
        <f>IF(BE7="",NA(),BE7)</f>
        <v>63.84</v>
      </c>
      <c r="BF6" s="22">
        <f t="shared" ref="BF6:BN6" si="7">IF(BF7="",NA(),BF7)</f>
        <v>53.77</v>
      </c>
      <c r="BG6" s="22">
        <f t="shared" si="7"/>
        <v>46.16</v>
      </c>
      <c r="BH6" s="22">
        <f t="shared" si="7"/>
        <v>36.5</v>
      </c>
      <c r="BI6" s="22">
        <f t="shared" si="7"/>
        <v>84.03</v>
      </c>
      <c r="BJ6" s="22">
        <f t="shared" si="7"/>
        <v>239.18</v>
      </c>
      <c r="BK6" s="22">
        <f t="shared" si="7"/>
        <v>236.29</v>
      </c>
      <c r="BL6" s="22">
        <f t="shared" si="7"/>
        <v>238.77</v>
      </c>
      <c r="BM6" s="22">
        <f t="shared" si="7"/>
        <v>218.57</v>
      </c>
      <c r="BN6" s="22">
        <f t="shared" si="7"/>
        <v>222.45</v>
      </c>
      <c r="BO6" s="21" t="str">
        <f>IF(BO7="","",IF(BO7="-","【-】","【"&amp;SUBSTITUTE(TEXT(BO7,"#,##0.00"),"-","△")&amp;"】"))</f>
        <v>【264.86】</v>
      </c>
      <c r="BP6" s="22">
        <f>IF(BP7="",NA(),BP7)</f>
        <v>125.16</v>
      </c>
      <c r="BQ6" s="22">
        <f t="shared" ref="BQ6:BY6" si="8">IF(BQ7="",NA(),BQ7)</f>
        <v>124.43</v>
      </c>
      <c r="BR6" s="22">
        <f t="shared" si="8"/>
        <v>118.25</v>
      </c>
      <c r="BS6" s="22">
        <f t="shared" si="8"/>
        <v>138.29</v>
      </c>
      <c r="BT6" s="22">
        <f t="shared" si="8"/>
        <v>123.39</v>
      </c>
      <c r="BU6" s="22">
        <f t="shared" si="8"/>
        <v>101.89</v>
      </c>
      <c r="BV6" s="22">
        <f t="shared" si="8"/>
        <v>104.33</v>
      </c>
      <c r="BW6" s="22">
        <f t="shared" si="8"/>
        <v>98.85</v>
      </c>
      <c r="BX6" s="22">
        <f t="shared" si="8"/>
        <v>101.78</v>
      </c>
      <c r="BY6" s="22">
        <f t="shared" si="8"/>
        <v>100.33</v>
      </c>
      <c r="BZ6" s="21" t="str">
        <f>IF(BZ7="","",IF(BZ7="-","【-】","【"&amp;SUBSTITUTE(TEXT(BZ7,"#,##0.00"),"-","△")&amp;"】"))</f>
        <v>【97.59】</v>
      </c>
      <c r="CA6" s="22">
        <f>IF(CA7="",NA(),CA7)</f>
        <v>105.67</v>
      </c>
      <c r="CB6" s="22">
        <f t="shared" ref="CB6:CJ6" si="9">IF(CB7="",NA(),CB7)</f>
        <v>106.4</v>
      </c>
      <c r="CC6" s="22">
        <f t="shared" si="9"/>
        <v>112.31</v>
      </c>
      <c r="CD6" s="22">
        <f t="shared" si="9"/>
        <v>96.45</v>
      </c>
      <c r="CE6" s="22">
        <f t="shared" si="9"/>
        <v>108.36</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77.41</v>
      </c>
      <c r="CM6" s="22">
        <f t="shared" ref="CM6:CU6" si="10">IF(CM7="",NA(),CM7)</f>
        <v>78.64</v>
      </c>
      <c r="CN6" s="22">
        <f t="shared" si="10"/>
        <v>79.22</v>
      </c>
      <c r="CO6" s="22">
        <f t="shared" si="10"/>
        <v>89.95</v>
      </c>
      <c r="CP6" s="22">
        <f t="shared" si="10"/>
        <v>80.98</v>
      </c>
      <c r="CQ6" s="22">
        <f t="shared" si="10"/>
        <v>63.23</v>
      </c>
      <c r="CR6" s="22">
        <f t="shared" si="10"/>
        <v>62.59</v>
      </c>
      <c r="CS6" s="22">
        <f t="shared" si="10"/>
        <v>61.81</v>
      </c>
      <c r="CT6" s="22">
        <f t="shared" si="10"/>
        <v>62.35</v>
      </c>
      <c r="CU6" s="22">
        <f t="shared" si="10"/>
        <v>62.69</v>
      </c>
      <c r="CV6" s="21" t="str">
        <f>IF(CV7="","",IF(CV7="-","【-】","【"&amp;SUBSTITUTE(TEXT(CV7,"#,##0.00"),"-","△")&amp;"】"))</f>
        <v>【60.21】</v>
      </c>
      <c r="CW6" s="22">
        <f>IF(CW7="",NA(),CW7)</f>
        <v>88.27</v>
      </c>
      <c r="CX6" s="22">
        <f t="shared" ref="CX6:DF6" si="11">IF(CX7="",NA(),CX7)</f>
        <v>87.87</v>
      </c>
      <c r="CY6" s="22">
        <f t="shared" si="11"/>
        <v>86.86</v>
      </c>
      <c r="CZ6" s="22">
        <f t="shared" si="11"/>
        <v>81.650000000000006</v>
      </c>
      <c r="DA6" s="22">
        <f t="shared" si="11"/>
        <v>81.84</v>
      </c>
      <c r="DB6" s="22">
        <f t="shared" si="11"/>
        <v>89.35</v>
      </c>
      <c r="DC6" s="22">
        <f t="shared" si="11"/>
        <v>89.7</v>
      </c>
      <c r="DD6" s="22">
        <f t="shared" si="11"/>
        <v>89.24</v>
      </c>
      <c r="DE6" s="22">
        <f t="shared" si="11"/>
        <v>88.71</v>
      </c>
      <c r="DF6" s="22">
        <f t="shared" si="11"/>
        <v>88.32</v>
      </c>
      <c r="DG6" s="21" t="str">
        <f>IF(DG7="","",IF(DG7="-","【-】","【"&amp;SUBSTITUTE(TEXT(DG7,"#,##0.00"),"-","△")&amp;"】"))</f>
        <v>【89.21】</v>
      </c>
      <c r="DH6" s="22">
        <f>IF(DH7="",NA(),DH7)</f>
        <v>53.11</v>
      </c>
      <c r="DI6" s="22">
        <f t="shared" ref="DI6:DQ6" si="12">IF(DI7="",NA(),DI7)</f>
        <v>54.13</v>
      </c>
      <c r="DJ6" s="22">
        <f t="shared" si="12"/>
        <v>55.67</v>
      </c>
      <c r="DK6" s="22">
        <f t="shared" si="12"/>
        <v>56.6</v>
      </c>
      <c r="DL6" s="22">
        <f t="shared" si="12"/>
        <v>57.84</v>
      </c>
      <c r="DM6" s="22">
        <f t="shared" si="12"/>
        <v>49.62</v>
      </c>
      <c r="DN6" s="22">
        <f t="shared" si="12"/>
        <v>50.5</v>
      </c>
      <c r="DO6" s="22">
        <f t="shared" si="12"/>
        <v>51.28</v>
      </c>
      <c r="DP6" s="22">
        <f t="shared" si="12"/>
        <v>51.95</v>
      </c>
      <c r="DQ6" s="22">
        <f t="shared" si="12"/>
        <v>52.55</v>
      </c>
      <c r="DR6" s="21" t="str">
        <f>IF(DR7="","",IF(DR7="-","【-】","【"&amp;SUBSTITUTE(TEXT(DR7,"#,##0.00"),"-","△")&amp;"】"))</f>
        <v>【52.41】</v>
      </c>
      <c r="DS6" s="22">
        <f>IF(DS7="",NA(),DS7)</f>
        <v>21.78</v>
      </c>
      <c r="DT6" s="22">
        <f t="shared" ref="DT6:EB6" si="13">IF(DT7="",NA(),DT7)</f>
        <v>23.14</v>
      </c>
      <c r="DU6" s="22">
        <f t="shared" si="13"/>
        <v>24.38</v>
      </c>
      <c r="DV6" s="22">
        <f t="shared" si="13"/>
        <v>25.63</v>
      </c>
      <c r="DW6" s="22">
        <f t="shared" si="13"/>
        <v>28.3</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v>
      </c>
      <c r="EE6" s="22">
        <f t="shared" ref="EE6:EM6" si="14">IF(EE7="",NA(),EE7)</f>
        <v>0.35</v>
      </c>
      <c r="EF6" s="22">
        <f t="shared" si="14"/>
        <v>0.3</v>
      </c>
      <c r="EG6" s="22">
        <f t="shared" si="14"/>
        <v>0.25</v>
      </c>
      <c r="EH6" s="22">
        <f t="shared" si="14"/>
        <v>0.28999999999999998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462187</v>
      </c>
      <c r="D7" s="24">
        <v>46</v>
      </c>
      <c r="E7" s="24">
        <v>1</v>
      </c>
      <c r="F7" s="24">
        <v>0</v>
      </c>
      <c r="G7" s="24">
        <v>1</v>
      </c>
      <c r="H7" s="24" t="s">
        <v>93</v>
      </c>
      <c r="I7" s="24" t="s">
        <v>94</v>
      </c>
      <c r="J7" s="24" t="s">
        <v>95</v>
      </c>
      <c r="K7" s="24" t="s">
        <v>96</v>
      </c>
      <c r="L7" s="24" t="s">
        <v>97</v>
      </c>
      <c r="M7" s="24" t="s">
        <v>98</v>
      </c>
      <c r="N7" s="25" t="s">
        <v>99</v>
      </c>
      <c r="O7" s="25">
        <v>92.61</v>
      </c>
      <c r="P7" s="25">
        <v>97.34</v>
      </c>
      <c r="Q7" s="25">
        <v>2629</v>
      </c>
      <c r="R7" s="25">
        <v>123070</v>
      </c>
      <c r="S7" s="25">
        <v>603.16999999999996</v>
      </c>
      <c r="T7" s="25">
        <v>204.04</v>
      </c>
      <c r="U7" s="25">
        <v>119101</v>
      </c>
      <c r="V7" s="25">
        <v>213.01</v>
      </c>
      <c r="W7" s="25">
        <v>559.13</v>
      </c>
      <c r="X7" s="25">
        <v>131.96</v>
      </c>
      <c r="Y7" s="25">
        <v>132.6</v>
      </c>
      <c r="Z7" s="25">
        <v>126.84</v>
      </c>
      <c r="AA7" s="25">
        <v>146.11000000000001</v>
      </c>
      <c r="AB7" s="25">
        <v>133.19999999999999</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1033.67</v>
      </c>
      <c r="AU7" s="25">
        <v>1356.59</v>
      </c>
      <c r="AV7" s="25">
        <v>985.33</v>
      </c>
      <c r="AW7" s="25">
        <v>1042.8499999999999</v>
      </c>
      <c r="AX7" s="25">
        <v>1354.5</v>
      </c>
      <c r="AY7" s="25">
        <v>360.96</v>
      </c>
      <c r="AZ7" s="25">
        <v>351.29</v>
      </c>
      <c r="BA7" s="25">
        <v>364.24</v>
      </c>
      <c r="BB7" s="25">
        <v>369.82</v>
      </c>
      <c r="BC7" s="25">
        <v>355.75</v>
      </c>
      <c r="BD7" s="25">
        <v>239.69</v>
      </c>
      <c r="BE7" s="25">
        <v>63.84</v>
      </c>
      <c r="BF7" s="25">
        <v>53.77</v>
      </c>
      <c r="BG7" s="25">
        <v>46.16</v>
      </c>
      <c r="BH7" s="25">
        <v>36.5</v>
      </c>
      <c r="BI7" s="25">
        <v>84.03</v>
      </c>
      <c r="BJ7" s="25">
        <v>239.18</v>
      </c>
      <c r="BK7" s="25">
        <v>236.29</v>
      </c>
      <c r="BL7" s="25">
        <v>238.77</v>
      </c>
      <c r="BM7" s="25">
        <v>218.57</v>
      </c>
      <c r="BN7" s="25">
        <v>222.45</v>
      </c>
      <c r="BO7" s="25">
        <v>264.86</v>
      </c>
      <c r="BP7" s="25">
        <v>125.16</v>
      </c>
      <c r="BQ7" s="25">
        <v>124.43</v>
      </c>
      <c r="BR7" s="25">
        <v>118.25</v>
      </c>
      <c r="BS7" s="25">
        <v>138.29</v>
      </c>
      <c r="BT7" s="25">
        <v>123.39</v>
      </c>
      <c r="BU7" s="25">
        <v>101.89</v>
      </c>
      <c r="BV7" s="25">
        <v>104.33</v>
      </c>
      <c r="BW7" s="25">
        <v>98.85</v>
      </c>
      <c r="BX7" s="25">
        <v>101.78</v>
      </c>
      <c r="BY7" s="25">
        <v>100.33</v>
      </c>
      <c r="BZ7" s="25">
        <v>97.59</v>
      </c>
      <c r="CA7" s="25">
        <v>105.67</v>
      </c>
      <c r="CB7" s="25">
        <v>106.4</v>
      </c>
      <c r="CC7" s="25">
        <v>112.31</v>
      </c>
      <c r="CD7" s="25">
        <v>96.45</v>
      </c>
      <c r="CE7" s="25">
        <v>108.36</v>
      </c>
      <c r="CF7" s="25">
        <v>156.32</v>
      </c>
      <c r="CG7" s="25">
        <v>157.4</v>
      </c>
      <c r="CH7" s="25">
        <v>162.61000000000001</v>
      </c>
      <c r="CI7" s="25">
        <v>163.94</v>
      </c>
      <c r="CJ7" s="25">
        <v>169.31</v>
      </c>
      <c r="CK7" s="25">
        <v>181.66</v>
      </c>
      <c r="CL7" s="25">
        <v>77.41</v>
      </c>
      <c r="CM7" s="25">
        <v>78.64</v>
      </c>
      <c r="CN7" s="25">
        <v>79.22</v>
      </c>
      <c r="CO7" s="25">
        <v>89.95</v>
      </c>
      <c r="CP7" s="25">
        <v>80.98</v>
      </c>
      <c r="CQ7" s="25">
        <v>63.23</v>
      </c>
      <c r="CR7" s="25">
        <v>62.59</v>
      </c>
      <c r="CS7" s="25">
        <v>61.81</v>
      </c>
      <c r="CT7" s="25">
        <v>62.35</v>
      </c>
      <c r="CU7" s="25">
        <v>62.69</v>
      </c>
      <c r="CV7" s="25">
        <v>60.21</v>
      </c>
      <c r="CW7" s="25">
        <v>88.27</v>
      </c>
      <c r="CX7" s="25">
        <v>87.87</v>
      </c>
      <c r="CY7" s="25">
        <v>86.86</v>
      </c>
      <c r="CZ7" s="25">
        <v>81.650000000000006</v>
      </c>
      <c r="DA7" s="25">
        <v>81.84</v>
      </c>
      <c r="DB7" s="25">
        <v>89.35</v>
      </c>
      <c r="DC7" s="25">
        <v>89.7</v>
      </c>
      <c r="DD7" s="25">
        <v>89.24</v>
      </c>
      <c r="DE7" s="25">
        <v>88.71</v>
      </c>
      <c r="DF7" s="25">
        <v>88.32</v>
      </c>
      <c r="DG7" s="25">
        <v>89.21</v>
      </c>
      <c r="DH7" s="25">
        <v>53.11</v>
      </c>
      <c r="DI7" s="25">
        <v>54.13</v>
      </c>
      <c r="DJ7" s="25">
        <v>55.67</v>
      </c>
      <c r="DK7" s="25">
        <v>56.6</v>
      </c>
      <c r="DL7" s="25">
        <v>57.84</v>
      </c>
      <c r="DM7" s="25">
        <v>49.62</v>
      </c>
      <c r="DN7" s="25">
        <v>50.5</v>
      </c>
      <c r="DO7" s="25">
        <v>51.28</v>
      </c>
      <c r="DP7" s="25">
        <v>51.95</v>
      </c>
      <c r="DQ7" s="25">
        <v>52.55</v>
      </c>
      <c r="DR7" s="25">
        <v>52.41</v>
      </c>
      <c r="DS7" s="25">
        <v>21.78</v>
      </c>
      <c r="DT7" s="25">
        <v>23.14</v>
      </c>
      <c r="DU7" s="25">
        <v>24.38</v>
      </c>
      <c r="DV7" s="25">
        <v>25.63</v>
      </c>
      <c r="DW7" s="25">
        <v>28.3</v>
      </c>
      <c r="DX7" s="25">
        <v>19.510000000000002</v>
      </c>
      <c r="DY7" s="25">
        <v>21.19</v>
      </c>
      <c r="DZ7" s="25">
        <v>22.64</v>
      </c>
      <c r="EA7" s="25">
        <v>24.49</v>
      </c>
      <c r="EB7" s="25">
        <v>25.85</v>
      </c>
      <c r="EC7" s="25">
        <v>26.78</v>
      </c>
      <c r="ED7" s="25">
        <v>0.4</v>
      </c>
      <c r="EE7" s="25">
        <v>0.35</v>
      </c>
      <c r="EF7" s="25">
        <v>0.3</v>
      </c>
      <c r="EG7" s="25">
        <v>0.25</v>
      </c>
      <c r="EH7" s="25">
        <v>0.28999999999999998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2026-03-02T07:31:35Z</cp:lastPrinted>
  <dcterms:created xsi:type="dcterms:W3CDTF">2025-12-12T09:25:09Z</dcterms:created>
  <dcterms:modified xsi:type="dcterms:W3CDTF">2026-03-04T04:32:30Z</dcterms:modified>
  <cp:category/>
</cp:coreProperties>
</file>