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11 曽於市\"/>
    </mc:Choice>
  </mc:AlternateContent>
  <xr:revisionPtr revIDLastSave="0" documentId="13_ncr:1_{DE7BA9A7-C790-4678-906A-845ABE7CFED5}" xr6:coauthVersionLast="47" xr6:coauthVersionMax="47" xr10:uidLastSave="{00000000-0000-0000-0000-000000000000}"/>
  <workbookProtection workbookAlgorithmName="SHA-512" workbookHashValue="L0WlMhZT+iCPOaC7WTAJbZTk4dfnt9+t97Sqd3+2aVhJs774MoDTIe5xojp7YjTVEOBnc3Mi+LZ1hT7V49KLfw==" workbookSaltValue="8LKjYsQpp39dX9quGFqRiQ==" workbookSpinCount="100000" lockStructure="1"/>
  <bookViews>
    <workbookView xWindow="2868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R6" i="5"/>
  <c r="AD10" i="4" s="1"/>
  <c r="Q6" i="5"/>
  <c r="P6" i="5"/>
  <c r="O6" i="5"/>
  <c r="N6" i="5"/>
  <c r="B10" i="4" s="1"/>
  <c r="M6" i="5"/>
  <c r="AD8" i="4" s="1"/>
  <c r="L6" i="5"/>
  <c r="W8" i="4" s="1"/>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E86" i="4"/>
  <c r="BB10" i="4"/>
  <c r="W10" i="4"/>
  <c r="P10" i="4"/>
  <c r="I10" i="4"/>
  <c r="BB8" i="4"/>
  <c r="AL8" i="4"/>
  <c r="P8" i="4"/>
  <c r="I8" i="4"/>
  <c r="B8" i="4"/>
  <c r="B6" i="4"/>
</calcChain>
</file>

<file path=xl/sharedStrings.xml><?xml version="1.0" encoding="utf-8"?>
<sst xmlns="http://schemas.openxmlformats.org/spreadsheetml/2006/main" count="247" uniqueCount="116">
  <si>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</si>
  <si>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</si>
  <si>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</si>
  <si>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</si>
  <si>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</si>
  <si>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</si>
  <si>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</si>
  <si>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</si>
  <si>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</si>
  <si>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</si>
  <si>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</si>
  <si>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</si>
  <si>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</si>
  <si>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</si>
  <si>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</si>
  <si>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</si>
  <si>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</si>
  <si>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</si>
  <si>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</si>
  <si>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</si>
  <si>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</si>
  <si>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</si>
  <si>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</si>
  <si>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</si>
  <si>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施設CD</t>
    <rPh sb="0" eb="2">
      <t>シセツ</t>
    </rPh>
    <phoneticPr fontId="1"/>
  </si>
  <si>
    <t>普及率(％)</t>
  </si>
  <si>
    <t>①収益的収支比率(％)</t>
    <rPh sb="1" eb="4">
      <t>シュウエキテキ</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</si>
  <si>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</si>
  <si>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</si>
  <si>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</si>
  <si>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</si>
  <si>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</si>
  <si>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</si>
  <si>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</si>
  <si>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</si>
  <si>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</si>
  <si>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</si>
  <si>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</si>
  <si>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</si>
  <si>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</si>
  <si>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</si>
  <si>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</si>
  <si>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t>
  </si>
  <si>
    <t>1. 経営の健全性・効率性について</t>
  </si>
  <si>
    <t>2. 老朽化の状況について</t>
  </si>
  <si>
    <t>1④</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</si>
  <si>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</si>
  <si>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</si>
  <si>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1①</t>
  </si>
  <si>
    <t>②累積欠損金比率(％)</t>
  </si>
  <si>
    <t>1②</t>
  </si>
  <si>
    <t>1③</t>
  </si>
  <si>
    <t>1⑥</t>
  </si>
  <si>
    <t>1⑦</t>
  </si>
  <si>
    <t>2②</t>
  </si>
  <si>
    <t>2③</t>
  </si>
  <si>
    <t>1. 経営の健全性・効率性</t>
    <rPh sb="3" eb="5">
      <t>ケイエイ</t>
    </rPh>
    <rPh sb="6" eb="9">
      <t>ケンゼンセイ</t>
    </rPh>
    <rPh sb="10" eb="12">
      <t>コウリツ</t>
    </rPh>
    <rPh sb="12" eb="13">
      <t>セイ</t>
    </rPh>
    <phoneticPr fontId="1"/>
  </si>
  <si>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</si>
  <si>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</si>
  <si>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</si>
  <si>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</si>
  <si>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</si>
  <si>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</si>
  <si>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</si>
  <si>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</si>
  <si>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</si>
  <si>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</si>
  <si>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</si>
  <si>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</si>
  <si>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</si>
  <si>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</si>
  <si>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</si>
  <si>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</si>
  <si>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</si>
  <si>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</si>
  <si>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</si>
  <si>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</si>
  <si>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</si>
  <si>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</si>
  <si>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</si>
  <si>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</si>
  <si>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</si>
  <si>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</si>
  <si>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</si>
  <si>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</si>
  <si>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</si>
  <si>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</si>
  <si>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</si>
  <si>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</si>
  <si>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</si>
  <si>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</si>
  <si>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</si>
  <si>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</si>
  <si>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</si>
  <si>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</si>
  <si>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</si>
  <si>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鹿児島県　曽於市</t>
  </si>
  <si>
    <t>法非適用</t>
  </si>
  <si>
    <t>下水道事業</t>
  </si>
  <si>
    <t>特定地域生活排水処理</t>
  </si>
  <si>
    <t>K2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</si>
  <si>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</si>
  <si>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</si>
  <si>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</si>
  <si>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</si>
  <si>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</si>
  <si>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</si>
  <si>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</si>
  <si>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</si>
  <si>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</si>
  <si>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</si>
  <si>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"R"dd</t>
  </si>
  <si>
    <t>←書式設定</t>
    <rPh sb="1" eb="3">
      <t>ショシキ</t>
    </rPh>
    <rPh sb="3" eb="5">
      <t>セッテイ</t>
    </rPh>
    <phoneticPr fontId="1"/>
  </si>
  <si>
    <t>③管渠改善率
初年度設置より年数が経過し，老朽化に伴う修繕費が年々増加傾向にある。浄化槽本体については耐用年数も長いため特に問題ないが，ポンプやブロワ等付属機器の老朽化に伴う修繕については，維持管理費増の一因となっている。今後は維持管理費や浄化槽使用料の見直しを含めた検討が必要がある。</t>
  </si>
  <si>
    <t>①収益的収支比率
過去の収納率を見ると向上してきたが，施設の老朽化に伴う管理費が年々増加，事業廃止に伴う公共浄化槽の無償譲渡による収入の減少及び引き渡しの際の修繕料は増加しているが、前年度と比べると増加している。
健全な経営を持続するためにも引き続き浄化槽使用料の収納率向上に努めていく。
⑤経費回収率
事業廃止に伴う公共浄化槽の無償譲渡により使用料収入が年々減少していく予定に対し、修繕費が設備の老朽化により増加傾向にある。類似団体と比較すると高い状況を維持しているが，使用料収入で必要経費を全て賄えていない。
今後も経費回収率が100％に近づくよう，収納率向上と経費の見直し等に努めていく。
⑥汚水処理原価
管理浄化槽の増加により，適正な施設維持管理が行われているが、個人への無償譲渡の際の修繕費用が増加傾向にある。今後も維持管理を適切に行い経費の削減に努めていく。
⑦施設利用率
類似団体と比較すると平均を下回っているが，居住者等がいない場合には利用しないという施設の特殊性を考えると適正である。
⑧水洗化率
合併処理浄化槽設置は水洗化が条件であるため100％となっている。</t>
  </si>
  <si>
    <t>（ア）急速な人口減少に伴うサービス需要の減少
【分析】
人口が減ることでサービスの受け手だけではなく担い手も不足、維持管理コストの相対的な上昇、経営の悪化、空き家の増加と管理不全、市町村設置型浄化槽については、限られた維持管理費を圧迫することが考えられる。
【今後の対応】
令和４年度から市町村設置型浄化槽を10年経過したものから順次、無償譲渡を行っており、令和13年度に完了する予定。
（イ）施設の老朽化に伴う更新需要の拡大
【分析】
老朽化により処理能力の低下、地盤沈下や破損、維持管理のコストの増大が考えられます。市町村設置型浄化槽にあっては平成14年度から令和３年度まで整備が行われ、一般的に20年～30年と言われている耐用年数に入っている施設もあります。更新需要については、入れ替えではなく、高性能化・小型化の付加価値がメリットとされており、今後、耐用年数を迎えた施設については更新費用の問題が発生してまいります。
【今後の対応】
単独槽から合併槽への転換には宅内配管工事費も含めた手厚い支援（補助金）があるが、老朽化した合併浄化槽についても支援制度が必要となる。
（ウ）公営企業に携わる人材確保の困難
【分析】
背景として専門技術者の不足と高齢化があり、建設ラッシュ時代に採用されベテラン層が大量退職期を迎えております。民間企業との賃金・待遇格差もあり、公営企業の給与体系は自治体の人事院勧告等に準拠するため、近年の民間賃金上昇のスピードに追い付けず、若手層にとって魅力が低下していることも考えられます。また、地方における人口減少も確保困難の要因であると考えられる。
【今後の対応】
公営企業の経営改革にはデジタル化が不可欠となります。デジタル化を図り、広域化や効率化を行っていく必要があります。また、採用試験についても適正検査のみに簡略化したり通年採用の導入を行うことを検討する。
（エ）近年の職員給与費の増加や物価高騰による営業費用の増加の影響
【分析】
人事院勧告に伴う引き上げや初任給の大幅増、退職手当の負担も増加しております。エネルギー価格や原材料費の上昇による営業費用の増加もあり、コスト増加による収支悪化、住民サービスへの影響やインフラ維持の懸念へと発展している。
【今後の対応】
内部努力によるコスト吸収は限界に達しつつあるため、料金改定（値上げ）の検討や広域連携が必要となるが、住民への負担増の理解を得る必要がある。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</si>
</sst>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4.5"/>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B6-48E5-B8A9-0CA82470AC9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7B6-48E5-B8A9-0CA82470AC9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44" l="0.70000000000000062" r="0.70000000000000062" t="0.75000000000001144"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40.86</c:v>
                </c:pt>
                <c:pt idx="1">
                  <c:v>40.869999999999997</c:v>
                </c:pt>
                <c:pt idx="2">
                  <c:v>45.16</c:v>
                </c:pt>
                <c:pt idx="3">
                  <c:v>42.01</c:v>
                </c:pt>
                <c:pt idx="4">
                  <c:v>44.97</c:v>
                </c:pt>
              </c:numCache>
            </c:numRef>
          </c:val>
          <c:extLst>
            <c:ext xmlns:c16="http://schemas.microsoft.com/office/drawing/2014/chart" uri="{C3380CC4-5D6E-409C-BE32-E72D297353CC}">
              <c16:uniqueId val="{00000000-8A03-4D4E-BAAA-1434A0F1F17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8A03-4D4E-BAAA-1434A0F1F17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8F9-4D71-A834-D532EFB19A3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B8F9-4D71-A834-D532EFB19A3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101.55</c:v>
                </c:pt>
                <c:pt idx="1">
                  <c:v>102.59</c:v>
                </c:pt>
                <c:pt idx="2">
                  <c:v>92.53</c:v>
                </c:pt>
                <c:pt idx="3">
                  <c:v>98.92</c:v>
                </c:pt>
                <c:pt idx="4">
                  <c:v>99.66</c:v>
                </c:pt>
              </c:numCache>
            </c:numRef>
          </c:val>
          <c:extLst>
            <c:ext xmlns:c16="http://schemas.microsoft.com/office/drawing/2014/chart" uri="{C3380CC4-5D6E-409C-BE32-E72D297353CC}">
              <c16:uniqueId val="{00000000-8BEB-472A-A12A-B2009CA0652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EB-472A-A12A-B2009CA0652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12-4AB2-B865-C5AD5EADA23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12-4AB2-B865-C5AD5EADA23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45-4528-A04F-0930A38F02D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45-4528-A04F-0930A38F02D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3F-4253-B2AD-A64C2044295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3F-4253-B2AD-A64C2044295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76-4D0A-83CB-5591B717E5C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76-4D0A-83CB-5591B717E5C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08-4E7A-98AA-B15D9340F93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B708-4E7A-98AA-B15D9340F93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83.81</c:v>
                </c:pt>
                <c:pt idx="1">
                  <c:v>93.89</c:v>
                </c:pt>
                <c:pt idx="2">
                  <c:v>88.75</c:v>
                </c:pt>
                <c:pt idx="3">
                  <c:v>81.13</c:v>
                </c:pt>
                <c:pt idx="4">
                  <c:v>75.48</c:v>
                </c:pt>
              </c:numCache>
            </c:numRef>
          </c:val>
          <c:extLst>
            <c:ext xmlns:c16="http://schemas.microsoft.com/office/drawing/2014/chart" uri="{C3380CC4-5D6E-409C-BE32-E72D297353CC}">
              <c16:uniqueId val="{00000000-40CD-401C-9DC9-50C94AB469D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40CD-401C-9DC9-50C94AB469D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274.82</c:v>
                </c:pt>
                <c:pt idx="1">
                  <c:v>250.36</c:v>
                </c:pt>
                <c:pt idx="2">
                  <c:v>258.89999999999998</c:v>
                </c:pt>
                <c:pt idx="3">
                  <c:v>309.88</c:v>
                </c:pt>
                <c:pt idx="4">
                  <c:v>323.43</c:v>
                </c:pt>
              </c:numCache>
            </c:numRef>
          </c:val>
          <c:extLst>
            <c:ext xmlns:c16="http://schemas.microsoft.com/office/drawing/2014/chart" uri="{C3380CC4-5D6E-409C-BE32-E72D297353CC}">
              <c16:uniqueId val="{00000000-68CF-4557-9EA6-5FFFF7BB41E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68CF-4557-9EA6-5FFFF7BB41E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【386.06】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【84.89】</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【54.37】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【329.31】</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【51.14】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4314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6749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73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3004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view="pageBreakPreview" zoomScale="60" zoomScaleNormal="100"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鹿児島県　曽於市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3</v>
      </c>
      <c r="C7" s="29"/>
      <c r="D7" s="29"/>
      <c r="E7" s="29"/>
      <c r="F7" s="29"/>
      <c r="G7" s="29"/>
      <c r="H7" s="29"/>
      <c r="I7" s="29" t="s">
        <v>12</v>
      </c>
      <c r="J7" s="29"/>
      <c r="K7" s="29"/>
      <c r="L7" s="29"/>
      <c r="M7" s="29"/>
      <c r="N7" s="29"/>
      <c r="O7" s="29"/>
      <c r="P7" s="29" t="s">
        <v>4</v>
      </c>
      <c r="Q7" s="29"/>
      <c r="R7" s="29"/>
      <c r="S7" s="29"/>
      <c r="T7" s="29"/>
      <c r="U7" s="29"/>
      <c r="V7" s="29"/>
      <c r="W7" s="29" t="s">
        <v>14</v>
      </c>
      <c r="X7" s="29"/>
      <c r="Y7" s="29"/>
      <c r="Z7" s="29"/>
      <c r="AA7" s="29"/>
      <c r="AB7" s="29"/>
      <c r="AC7" s="29"/>
      <c r="AD7" s="29" t="s">
        <v>7</v>
      </c>
      <c r="AE7" s="29"/>
      <c r="AF7" s="29"/>
      <c r="AG7" s="29"/>
      <c r="AH7" s="29"/>
      <c r="AI7" s="29"/>
      <c r="AJ7" s="29"/>
      <c r="AK7" s="3"/>
      <c r="AL7" s="29" t="s">
        <v>16</v>
      </c>
      <c r="AM7" s="29"/>
      <c r="AN7" s="29"/>
      <c r="AO7" s="29"/>
      <c r="AP7" s="29"/>
      <c r="AQ7" s="29"/>
      <c r="AR7" s="29"/>
      <c r="AS7" s="29"/>
      <c r="AT7" s="29" t="s">
        <v>8</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2">
      <c r="A8" s="2"/>
      <c r="B8" s="33" t="str">
        <f>データ!I6</f>
        <v>法非適用</v>
      </c>
      <c r="C8" s="33"/>
      <c r="D8" s="33"/>
      <c r="E8" s="33"/>
      <c r="F8" s="33"/>
      <c r="G8" s="33"/>
      <c r="H8" s="33"/>
      <c r="I8" s="33" t="str">
        <f>データ!J6</f>
        <v>下水道事業</v>
      </c>
      <c r="J8" s="33"/>
      <c r="K8" s="33"/>
      <c r="L8" s="33"/>
      <c r="M8" s="33"/>
      <c r="N8" s="33"/>
      <c r="O8" s="33"/>
      <c r="P8" s="33" t="str">
        <f>データ!K6</f>
        <v>特定地域生活排水処理</v>
      </c>
      <c r="Q8" s="33"/>
      <c r="R8" s="33"/>
      <c r="S8" s="33"/>
      <c r="T8" s="33"/>
      <c r="U8" s="33"/>
      <c r="V8" s="33"/>
      <c r="W8" s="33" t="str">
        <f>データ!L6</f>
        <v>K2</v>
      </c>
      <c r="X8" s="33"/>
      <c r="Y8" s="33"/>
      <c r="Z8" s="33"/>
      <c r="AA8" s="33"/>
      <c r="AB8" s="33"/>
      <c r="AC8" s="33"/>
      <c r="AD8" s="34" t="str">
        <f>データ!$M$6</f>
        <v>非設置</v>
      </c>
      <c r="AE8" s="34"/>
      <c r="AF8" s="34"/>
      <c r="AG8" s="34"/>
      <c r="AH8" s="34"/>
      <c r="AI8" s="34"/>
      <c r="AJ8" s="34"/>
      <c r="AK8" s="3"/>
      <c r="AL8" s="35">
        <f>データ!S6</f>
        <v>32185</v>
      </c>
      <c r="AM8" s="35"/>
      <c r="AN8" s="35"/>
      <c r="AO8" s="35"/>
      <c r="AP8" s="35"/>
      <c r="AQ8" s="35"/>
      <c r="AR8" s="35"/>
      <c r="AS8" s="35"/>
      <c r="AT8" s="36">
        <f>データ!T6</f>
        <v>390.14</v>
      </c>
      <c r="AU8" s="36"/>
      <c r="AV8" s="36"/>
      <c r="AW8" s="36"/>
      <c r="AX8" s="36"/>
      <c r="AY8" s="36"/>
      <c r="AZ8" s="36"/>
      <c r="BA8" s="36"/>
      <c r="BB8" s="36">
        <f>データ!U6</f>
        <v>82.5</v>
      </c>
      <c r="BC8" s="36"/>
      <c r="BD8" s="36"/>
      <c r="BE8" s="36"/>
      <c r="BF8" s="36"/>
      <c r="BG8" s="36"/>
      <c r="BH8" s="36"/>
      <c r="BI8" s="36"/>
      <c r="BJ8" s="3"/>
      <c r="BK8" s="3"/>
      <c r="BL8" s="37" t="s">
        <v>13</v>
      </c>
      <c r="BM8" s="38"/>
      <c r="BN8" s="39" t="s">
        <v>20</v>
      </c>
      <c r="BO8" s="39"/>
      <c r="BP8" s="39"/>
      <c r="BQ8" s="39"/>
      <c r="BR8" s="39"/>
      <c r="BS8" s="39"/>
      <c r="BT8" s="39"/>
      <c r="BU8" s="39"/>
      <c r="BV8" s="39"/>
      <c r="BW8" s="39"/>
      <c r="BX8" s="39"/>
      <c r="BY8" s="40"/>
    </row>
    <row r="9" spans="1:78" ht="18.75" customHeight="1" x14ac:dyDescent="0.2">
      <c r="A9" s="2"/>
      <c r="B9" s="29" t="s">
        <v>21</v>
      </c>
      <c r="C9" s="29"/>
      <c r="D9" s="29"/>
      <c r="E9" s="29"/>
      <c r="F9" s="29"/>
      <c r="G9" s="29"/>
      <c r="H9" s="29"/>
      <c r="I9" s="29" t="s">
        <v>23</v>
      </c>
      <c r="J9" s="29"/>
      <c r="K9" s="29"/>
      <c r="L9" s="29"/>
      <c r="M9" s="29"/>
      <c r="N9" s="29"/>
      <c r="O9" s="29"/>
      <c r="P9" s="29" t="s">
        <v>25</v>
      </c>
      <c r="Q9" s="29"/>
      <c r="R9" s="29"/>
      <c r="S9" s="29"/>
      <c r="T9" s="29"/>
      <c r="U9" s="29"/>
      <c r="V9" s="29"/>
      <c r="W9" s="29" t="s">
        <v>28</v>
      </c>
      <c r="X9" s="29"/>
      <c r="Y9" s="29"/>
      <c r="Z9" s="29"/>
      <c r="AA9" s="29"/>
      <c r="AB9" s="29"/>
      <c r="AC9" s="29"/>
      <c r="AD9" s="29" t="s">
        <v>22</v>
      </c>
      <c r="AE9" s="29"/>
      <c r="AF9" s="29"/>
      <c r="AG9" s="29"/>
      <c r="AH9" s="29"/>
      <c r="AI9" s="29"/>
      <c r="AJ9" s="29"/>
      <c r="AK9" s="3"/>
      <c r="AL9" s="29" t="s">
        <v>30</v>
      </c>
      <c r="AM9" s="29"/>
      <c r="AN9" s="29"/>
      <c r="AO9" s="29"/>
      <c r="AP9" s="29"/>
      <c r="AQ9" s="29"/>
      <c r="AR9" s="29"/>
      <c r="AS9" s="29"/>
      <c r="AT9" s="29" t="s">
        <v>31</v>
      </c>
      <c r="AU9" s="29"/>
      <c r="AV9" s="29"/>
      <c r="AW9" s="29"/>
      <c r="AX9" s="29"/>
      <c r="AY9" s="29"/>
      <c r="AZ9" s="29"/>
      <c r="BA9" s="29"/>
      <c r="BB9" s="29" t="s">
        <v>32</v>
      </c>
      <c r="BC9" s="29"/>
      <c r="BD9" s="29"/>
      <c r="BE9" s="29"/>
      <c r="BF9" s="29"/>
      <c r="BG9" s="29"/>
      <c r="BH9" s="29"/>
      <c r="BI9" s="29"/>
      <c r="BJ9" s="3"/>
      <c r="BK9" s="3"/>
      <c r="BL9" s="41" t="s">
        <v>35</v>
      </c>
      <c r="BM9" s="42"/>
      <c r="BN9" s="43" t="s">
        <v>36</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t="str">
        <f>データ!O6</f>
        <v>該当数値なし</v>
      </c>
      <c r="J10" s="36"/>
      <c r="K10" s="36"/>
      <c r="L10" s="36"/>
      <c r="M10" s="36"/>
      <c r="N10" s="36"/>
      <c r="O10" s="36"/>
      <c r="P10" s="36">
        <f>データ!P6</f>
        <v>6.54</v>
      </c>
      <c r="Q10" s="36"/>
      <c r="R10" s="36"/>
      <c r="S10" s="36"/>
      <c r="T10" s="36"/>
      <c r="U10" s="36"/>
      <c r="V10" s="36"/>
      <c r="W10" s="36">
        <f>データ!Q6</f>
        <v>100</v>
      </c>
      <c r="X10" s="36"/>
      <c r="Y10" s="36"/>
      <c r="Z10" s="36"/>
      <c r="AA10" s="36"/>
      <c r="AB10" s="36"/>
      <c r="AC10" s="36"/>
      <c r="AD10" s="35">
        <f>データ!R6</f>
        <v>3630</v>
      </c>
      <c r="AE10" s="35"/>
      <c r="AF10" s="35"/>
      <c r="AG10" s="35"/>
      <c r="AH10" s="35"/>
      <c r="AI10" s="35"/>
      <c r="AJ10" s="35"/>
      <c r="AK10" s="2"/>
      <c r="AL10" s="35">
        <f>データ!V6</f>
        <v>2082</v>
      </c>
      <c r="AM10" s="35"/>
      <c r="AN10" s="35"/>
      <c r="AO10" s="35"/>
      <c r="AP10" s="35"/>
      <c r="AQ10" s="35"/>
      <c r="AR10" s="35"/>
      <c r="AS10" s="35"/>
      <c r="AT10" s="36">
        <f>データ!W6</f>
        <v>115.72</v>
      </c>
      <c r="AU10" s="36"/>
      <c r="AV10" s="36"/>
      <c r="AW10" s="36"/>
      <c r="AX10" s="36"/>
      <c r="AY10" s="36"/>
      <c r="AZ10" s="36"/>
      <c r="BA10" s="36"/>
      <c r="BB10" s="36">
        <f>データ!X6</f>
        <v>17.989999999999998</v>
      </c>
      <c r="BC10" s="36"/>
      <c r="BD10" s="36"/>
      <c r="BE10" s="36"/>
      <c r="BF10" s="36"/>
      <c r="BG10" s="36"/>
      <c r="BH10" s="36"/>
      <c r="BI10" s="36"/>
      <c r="BJ10" s="2"/>
      <c r="BK10" s="2"/>
      <c r="BL10" s="45" t="s">
        <v>38</v>
      </c>
      <c r="BM10" s="46"/>
      <c r="BN10" s="47" t="s">
        <v>39</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41</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27</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43</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114</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44</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113</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9</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10</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71" t="s">
        <v>115</v>
      </c>
      <c r="BM66" s="72"/>
      <c r="BN66" s="72"/>
      <c r="BO66" s="72"/>
      <c r="BP66" s="72"/>
      <c r="BQ66" s="72"/>
      <c r="BR66" s="72"/>
      <c r="BS66" s="72"/>
      <c r="BT66" s="72"/>
      <c r="BU66" s="72"/>
      <c r="BV66" s="72"/>
      <c r="BW66" s="72"/>
      <c r="BX66" s="72"/>
      <c r="BY66" s="72"/>
      <c r="BZ66" s="7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71"/>
      <c r="BM67" s="72"/>
      <c r="BN67" s="72"/>
      <c r="BO67" s="72"/>
      <c r="BP67" s="72"/>
      <c r="BQ67" s="72"/>
      <c r="BR67" s="72"/>
      <c r="BS67" s="72"/>
      <c r="BT67" s="72"/>
      <c r="BU67" s="72"/>
      <c r="BV67" s="72"/>
      <c r="BW67" s="72"/>
      <c r="BX67" s="72"/>
      <c r="BY67" s="72"/>
      <c r="BZ67" s="7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71"/>
      <c r="BM68" s="72"/>
      <c r="BN68" s="72"/>
      <c r="BO68" s="72"/>
      <c r="BP68" s="72"/>
      <c r="BQ68" s="72"/>
      <c r="BR68" s="72"/>
      <c r="BS68" s="72"/>
      <c r="BT68" s="72"/>
      <c r="BU68" s="72"/>
      <c r="BV68" s="72"/>
      <c r="BW68" s="72"/>
      <c r="BX68" s="72"/>
      <c r="BY68" s="72"/>
      <c r="BZ68" s="7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71"/>
      <c r="BM69" s="72"/>
      <c r="BN69" s="72"/>
      <c r="BO69" s="72"/>
      <c r="BP69" s="72"/>
      <c r="BQ69" s="72"/>
      <c r="BR69" s="72"/>
      <c r="BS69" s="72"/>
      <c r="BT69" s="72"/>
      <c r="BU69" s="72"/>
      <c r="BV69" s="72"/>
      <c r="BW69" s="72"/>
      <c r="BX69" s="72"/>
      <c r="BY69" s="72"/>
      <c r="BZ69" s="7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71"/>
      <c r="BM70" s="72"/>
      <c r="BN70" s="72"/>
      <c r="BO70" s="72"/>
      <c r="BP70" s="72"/>
      <c r="BQ70" s="72"/>
      <c r="BR70" s="72"/>
      <c r="BS70" s="72"/>
      <c r="BT70" s="72"/>
      <c r="BU70" s="72"/>
      <c r="BV70" s="72"/>
      <c r="BW70" s="72"/>
      <c r="BX70" s="72"/>
      <c r="BY70" s="72"/>
      <c r="BZ70" s="7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71"/>
      <c r="BM71" s="72"/>
      <c r="BN71" s="72"/>
      <c r="BO71" s="72"/>
      <c r="BP71" s="72"/>
      <c r="BQ71" s="72"/>
      <c r="BR71" s="72"/>
      <c r="BS71" s="72"/>
      <c r="BT71" s="72"/>
      <c r="BU71" s="72"/>
      <c r="BV71" s="72"/>
      <c r="BW71" s="72"/>
      <c r="BX71" s="72"/>
      <c r="BY71" s="72"/>
      <c r="BZ71" s="7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71"/>
      <c r="BM72" s="72"/>
      <c r="BN72" s="72"/>
      <c r="BO72" s="72"/>
      <c r="BP72" s="72"/>
      <c r="BQ72" s="72"/>
      <c r="BR72" s="72"/>
      <c r="BS72" s="72"/>
      <c r="BT72" s="72"/>
      <c r="BU72" s="72"/>
      <c r="BV72" s="72"/>
      <c r="BW72" s="72"/>
      <c r="BX72" s="72"/>
      <c r="BY72" s="72"/>
      <c r="BZ72" s="7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71"/>
      <c r="BM73" s="72"/>
      <c r="BN73" s="72"/>
      <c r="BO73" s="72"/>
      <c r="BP73" s="72"/>
      <c r="BQ73" s="72"/>
      <c r="BR73" s="72"/>
      <c r="BS73" s="72"/>
      <c r="BT73" s="72"/>
      <c r="BU73" s="72"/>
      <c r="BV73" s="72"/>
      <c r="BW73" s="72"/>
      <c r="BX73" s="72"/>
      <c r="BY73" s="72"/>
      <c r="BZ73" s="7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71"/>
      <c r="BM74" s="72"/>
      <c r="BN74" s="72"/>
      <c r="BO74" s="72"/>
      <c r="BP74" s="72"/>
      <c r="BQ74" s="72"/>
      <c r="BR74" s="72"/>
      <c r="BS74" s="72"/>
      <c r="BT74" s="72"/>
      <c r="BU74" s="72"/>
      <c r="BV74" s="72"/>
      <c r="BW74" s="72"/>
      <c r="BX74" s="72"/>
      <c r="BY74" s="72"/>
      <c r="BZ74" s="7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71"/>
      <c r="BM75" s="72"/>
      <c r="BN75" s="72"/>
      <c r="BO75" s="72"/>
      <c r="BP75" s="72"/>
      <c r="BQ75" s="72"/>
      <c r="BR75" s="72"/>
      <c r="BS75" s="72"/>
      <c r="BT75" s="72"/>
      <c r="BU75" s="72"/>
      <c r="BV75" s="72"/>
      <c r="BW75" s="72"/>
      <c r="BX75" s="72"/>
      <c r="BY75" s="72"/>
      <c r="BZ75" s="7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71"/>
      <c r="BM76" s="72"/>
      <c r="BN76" s="72"/>
      <c r="BO76" s="72"/>
      <c r="BP76" s="72"/>
      <c r="BQ76" s="72"/>
      <c r="BR76" s="72"/>
      <c r="BS76" s="72"/>
      <c r="BT76" s="72"/>
      <c r="BU76" s="72"/>
      <c r="BV76" s="72"/>
      <c r="BW76" s="72"/>
      <c r="BX76" s="72"/>
      <c r="BY76" s="72"/>
      <c r="BZ76" s="7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71"/>
      <c r="BM77" s="72"/>
      <c r="BN77" s="72"/>
      <c r="BO77" s="72"/>
      <c r="BP77" s="72"/>
      <c r="BQ77" s="72"/>
      <c r="BR77" s="72"/>
      <c r="BS77" s="72"/>
      <c r="BT77" s="72"/>
      <c r="BU77" s="72"/>
      <c r="BV77" s="72"/>
      <c r="BW77" s="72"/>
      <c r="BX77" s="72"/>
      <c r="BY77" s="72"/>
      <c r="BZ77" s="7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71"/>
      <c r="BM78" s="72"/>
      <c r="BN78" s="72"/>
      <c r="BO78" s="72"/>
      <c r="BP78" s="72"/>
      <c r="BQ78" s="72"/>
      <c r="BR78" s="72"/>
      <c r="BS78" s="72"/>
      <c r="BT78" s="72"/>
      <c r="BU78" s="72"/>
      <c r="BV78" s="72"/>
      <c r="BW78" s="72"/>
      <c r="BX78" s="72"/>
      <c r="BY78" s="72"/>
      <c r="BZ78" s="73"/>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71"/>
      <c r="BM79" s="72"/>
      <c r="BN79" s="72"/>
      <c r="BO79" s="72"/>
      <c r="BP79" s="72"/>
      <c r="BQ79" s="72"/>
      <c r="BR79" s="72"/>
      <c r="BS79" s="72"/>
      <c r="BT79" s="72"/>
      <c r="BU79" s="72"/>
      <c r="BV79" s="72"/>
      <c r="BW79" s="72"/>
      <c r="BX79" s="72"/>
      <c r="BY79" s="72"/>
      <c r="BZ79" s="73"/>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71"/>
      <c r="BM80" s="72"/>
      <c r="BN80" s="72"/>
      <c r="BO80" s="72"/>
      <c r="BP80" s="72"/>
      <c r="BQ80" s="72"/>
      <c r="BR80" s="72"/>
      <c r="BS80" s="72"/>
      <c r="BT80" s="72"/>
      <c r="BU80" s="72"/>
      <c r="BV80" s="72"/>
      <c r="BW80" s="72"/>
      <c r="BX80" s="72"/>
      <c r="BY80" s="72"/>
      <c r="BZ80" s="73"/>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71"/>
      <c r="BM81" s="72"/>
      <c r="BN81" s="72"/>
      <c r="BO81" s="72"/>
      <c r="BP81" s="72"/>
      <c r="BQ81" s="72"/>
      <c r="BR81" s="72"/>
      <c r="BS81" s="72"/>
      <c r="BT81" s="72"/>
      <c r="BU81" s="72"/>
      <c r="BV81" s="72"/>
      <c r="BW81" s="72"/>
      <c r="BX81" s="72"/>
      <c r="BY81" s="72"/>
      <c r="BZ81" s="73"/>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74"/>
      <c r="BM82" s="75"/>
      <c r="BN82" s="75"/>
      <c r="BO82" s="75"/>
      <c r="BP82" s="75"/>
      <c r="BQ82" s="75"/>
      <c r="BR82" s="75"/>
      <c r="BS82" s="75"/>
      <c r="BT82" s="75"/>
      <c r="BU82" s="75"/>
      <c r="BV82" s="75"/>
      <c r="BW82" s="75"/>
      <c r="BX82" s="75"/>
      <c r="BY82" s="75"/>
      <c r="BZ82" s="76"/>
    </row>
    <row r="83" spans="1:78" x14ac:dyDescent="0.2">
      <c r="C83" s="49" t="s">
        <v>46</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x14ac:dyDescent="0.2">
      <c r="C84" s="2"/>
    </row>
    <row r="85" spans="1:78" hidden="1" x14ac:dyDescent="0.2">
      <c r="B85" s="6" t="s">
        <v>47</v>
      </c>
      <c r="C85" s="6"/>
      <c r="D85" s="6"/>
      <c r="E85" s="6" t="s">
        <v>48</v>
      </c>
      <c r="F85" s="6" t="s">
        <v>50</v>
      </c>
      <c r="G85" s="6" t="s">
        <v>51</v>
      </c>
      <c r="H85" s="6" t="s">
        <v>45</v>
      </c>
      <c r="I85" s="6" t="s">
        <v>11</v>
      </c>
      <c r="J85" s="6" t="s">
        <v>52</v>
      </c>
      <c r="K85" s="6" t="s">
        <v>53</v>
      </c>
      <c r="L85" s="6" t="s">
        <v>33</v>
      </c>
      <c r="M85" s="6" t="s">
        <v>37</v>
      </c>
      <c r="N85" s="6" t="s">
        <v>54</v>
      </c>
      <c r="O85" s="6" t="s">
        <v>55</v>
      </c>
    </row>
    <row r="86" spans="1:78" hidden="1" x14ac:dyDescent="0.2">
      <c r="B86" s="6"/>
      <c r="C86" s="6"/>
      <c r="D86" s="6"/>
      <c r="E86" s="6" t="str">
        <f>データ!AI6</f>
        <v/>
      </c>
      <c r="F86" s="6" t="s">
        <v>42</v>
      </c>
      <c r="G86" s="6" t="s">
        <v>42</v>
      </c>
      <c r="H86" s="6" t="str">
        <f>データ!BP6</f>
        <v>【386.06】</v>
      </c>
      <c r="I86" s="6" t="str">
        <f>データ!CA6</f>
        <v>【51.14】</v>
      </c>
      <c r="J86" s="6" t="str">
        <f>データ!CL6</f>
        <v>【329.31】</v>
      </c>
      <c r="K86" s="6" t="str">
        <f>データ!CW6</f>
        <v>【54.37】</v>
      </c>
      <c r="L86" s="6" t="str">
        <f>データ!DH6</f>
        <v>【84.89】</v>
      </c>
      <c r="M86" s="6" t="s">
        <v>42</v>
      </c>
      <c r="N86" s="6" t="s">
        <v>42</v>
      </c>
      <c r="O86" s="6" t="str">
        <f>データ!EO6</f>
        <v>【-】</v>
      </c>
    </row>
  </sheetData>
  <sheetProtection algorithmName="SHA-512" hashValue="9bX2jPz/an86taupxNjyrRWaXGG7W2411yh0N33VSldAGQsJJkquHxa2inwbVYPj5YZWtXGjjXK4rCJFtU4URQ==" saltValue="ErgTTmaBkjlzdAGI3H9e/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14" t="s">
        <v>59</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5" x14ac:dyDescent="0.2">
      <c r="A3" s="14" t="s">
        <v>19</v>
      </c>
      <c r="B3" s="16" t="s">
        <v>34</v>
      </c>
      <c r="C3" s="16" t="s">
        <v>61</v>
      </c>
      <c r="D3" s="16" t="s">
        <v>40</v>
      </c>
      <c r="E3" s="16" t="s">
        <v>6</v>
      </c>
      <c r="F3" s="16" t="s">
        <v>5</v>
      </c>
      <c r="G3" s="16" t="s">
        <v>24</v>
      </c>
      <c r="H3" s="79" t="s">
        <v>58</v>
      </c>
      <c r="I3" s="80"/>
      <c r="J3" s="80"/>
      <c r="K3" s="80"/>
      <c r="L3" s="80"/>
      <c r="M3" s="80"/>
      <c r="N3" s="80"/>
      <c r="O3" s="80"/>
      <c r="P3" s="80"/>
      <c r="Q3" s="80"/>
      <c r="R3" s="80"/>
      <c r="S3" s="80"/>
      <c r="T3" s="80"/>
      <c r="U3" s="80"/>
      <c r="V3" s="80"/>
      <c r="W3" s="80"/>
      <c r="X3" s="81"/>
      <c r="Y3" s="77" t="s">
        <v>56</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9</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2">
      <c r="A4" s="14" t="s">
        <v>62</v>
      </c>
      <c r="B4" s="17"/>
      <c r="C4" s="17"/>
      <c r="D4" s="17"/>
      <c r="E4" s="17"/>
      <c r="F4" s="17"/>
      <c r="G4" s="17"/>
      <c r="H4" s="82"/>
      <c r="I4" s="83"/>
      <c r="J4" s="83"/>
      <c r="K4" s="83"/>
      <c r="L4" s="83"/>
      <c r="M4" s="83"/>
      <c r="N4" s="83"/>
      <c r="O4" s="83"/>
      <c r="P4" s="83"/>
      <c r="Q4" s="83"/>
      <c r="R4" s="83"/>
      <c r="S4" s="83"/>
      <c r="T4" s="83"/>
      <c r="U4" s="83"/>
      <c r="V4" s="83"/>
      <c r="W4" s="83"/>
      <c r="X4" s="84"/>
      <c r="Y4" s="78" t="s">
        <v>26</v>
      </c>
      <c r="Z4" s="78"/>
      <c r="AA4" s="78"/>
      <c r="AB4" s="78"/>
      <c r="AC4" s="78"/>
      <c r="AD4" s="78"/>
      <c r="AE4" s="78"/>
      <c r="AF4" s="78"/>
      <c r="AG4" s="78"/>
      <c r="AH4" s="78"/>
      <c r="AI4" s="78"/>
      <c r="AJ4" s="78" t="s">
        <v>49</v>
      </c>
      <c r="AK4" s="78"/>
      <c r="AL4" s="78"/>
      <c r="AM4" s="78"/>
      <c r="AN4" s="78"/>
      <c r="AO4" s="78"/>
      <c r="AP4" s="78"/>
      <c r="AQ4" s="78"/>
      <c r="AR4" s="78"/>
      <c r="AS4" s="78"/>
      <c r="AT4" s="78"/>
      <c r="AU4" s="78" t="s">
        <v>29</v>
      </c>
      <c r="AV4" s="78"/>
      <c r="AW4" s="78"/>
      <c r="AX4" s="78"/>
      <c r="AY4" s="78"/>
      <c r="AZ4" s="78"/>
      <c r="BA4" s="78"/>
      <c r="BB4" s="78"/>
      <c r="BC4" s="78"/>
      <c r="BD4" s="78"/>
      <c r="BE4" s="78"/>
      <c r="BF4" s="78" t="s">
        <v>64</v>
      </c>
      <c r="BG4" s="78"/>
      <c r="BH4" s="78"/>
      <c r="BI4" s="78"/>
      <c r="BJ4" s="78"/>
      <c r="BK4" s="78"/>
      <c r="BL4" s="78"/>
      <c r="BM4" s="78"/>
      <c r="BN4" s="78"/>
      <c r="BO4" s="78"/>
      <c r="BP4" s="78"/>
      <c r="BQ4" s="78" t="s">
        <v>15</v>
      </c>
      <c r="BR4" s="78"/>
      <c r="BS4" s="78"/>
      <c r="BT4" s="78"/>
      <c r="BU4" s="78"/>
      <c r="BV4" s="78"/>
      <c r="BW4" s="78"/>
      <c r="BX4" s="78"/>
      <c r="BY4" s="78"/>
      <c r="BZ4" s="78"/>
      <c r="CA4" s="78"/>
      <c r="CB4" s="78" t="s">
        <v>63</v>
      </c>
      <c r="CC4" s="78"/>
      <c r="CD4" s="78"/>
      <c r="CE4" s="78"/>
      <c r="CF4" s="78"/>
      <c r="CG4" s="78"/>
      <c r="CH4" s="78"/>
      <c r="CI4" s="78"/>
      <c r="CJ4" s="78"/>
      <c r="CK4" s="78"/>
      <c r="CL4" s="78"/>
      <c r="CM4" s="78" t="s">
        <v>0</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2">
      <c r="A5" s="14" t="s">
        <v>69</v>
      </c>
      <c r="B5" s="18"/>
      <c r="C5" s="18"/>
      <c r="D5" s="18"/>
      <c r="E5" s="18"/>
      <c r="F5" s="18"/>
      <c r="G5" s="18"/>
      <c r="H5" s="22" t="s">
        <v>60</v>
      </c>
      <c r="I5" s="22" t="s">
        <v>70</v>
      </c>
      <c r="J5" s="22" t="s">
        <v>71</v>
      </c>
      <c r="K5" s="22" t="s">
        <v>72</v>
      </c>
      <c r="L5" s="22" t="s">
        <v>73</v>
      </c>
      <c r="M5" s="22" t="s">
        <v>7</v>
      </c>
      <c r="N5" s="22" t="s">
        <v>74</v>
      </c>
      <c r="O5" s="22" t="s">
        <v>75</v>
      </c>
      <c r="P5" s="22" t="s">
        <v>76</v>
      </c>
      <c r="Q5" s="22" t="s">
        <v>77</v>
      </c>
      <c r="R5" s="22" t="s">
        <v>78</v>
      </c>
      <c r="S5" s="22" t="s">
        <v>79</v>
      </c>
      <c r="T5" s="22" t="s">
        <v>80</v>
      </c>
      <c r="U5" s="22" t="s">
        <v>1</v>
      </c>
      <c r="V5" s="22" t="s">
        <v>81</v>
      </c>
      <c r="W5" s="22" t="s">
        <v>82</v>
      </c>
      <c r="X5" s="22" t="s">
        <v>83</v>
      </c>
      <c r="Y5" s="22" t="s">
        <v>84</v>
      </c>
      <c r="Z5" s="22" t="s">
        <v>85</v>
      </c>
      <c r="AA5" s="22" t="s">
        <v>86</v>
      </c>
      <c r="AB5" s="22" t="s">
        <v>87</v>
      </c>
      <c r="AC5" s="22" t="s">
        <v>88</v>
      </c>
      <c r="AD5" s="22" t="s">
        <v>89</v>
      </c>
      <c r="AE5" s="22" t="s">
        <v>91</v>
      </c>
      <c r="AF5" s="22" t="s">
        <v>92</v>
      </c>
      <c r="AG5" s="22" t="s">
        <v>93</v>
      </c>
      <c r="AH5" s="22" t="s">
        <v>94</v>
      </c>
      <c r="AI5" s="22" t="s">
        <v>47</v>
      </c>
      <c r="AJ5" s="22" t="s">
        <v>84</v>
      </c>
      <c r="AK5" s="22" t="s">
        <v>85</v>
      </c>
      <c r="AL5" s="22" t="s">
        <v>86</v>
      </c>
      <c r="AM5" s="22" t="s">
        <v>87</v>
      </c>
      <c r="AN5" s="22" t="s">
        <v>88</v>
      </c>
      <c r="AO5" s="22" t="s">
        <v>89</v>
      </c>
      <c r="AP5" s="22" t="s">
        <v>91</v>
      </c>
      <c r="AQ5" s="22" t="s">
        <v>92</v>
      </c>
      <c r="AR5" s="22" t="s">
        <v>93</v>
      </c>
      <c r="AS5" s="22" t="s">
        <v>94</v>
      </c>
      <c r="AT5" s="22" t="s">
        <v>90</v>
      </c>
      <c r="AU5" s="22" t="s">
        <v>84</v>
      </c>
      <c r="AV5" s="22" t="s">
        <v>85</v>
      </c>
      <c r="AW5" s="22" t="s">
        <v>86</v>
      </c>
      <c r="AX5" s="22" t="s">
        <v>87</v>
      </c>
      <c r="AY5" s="22" t="s">
        <v>88</v>
      </c>
      <c r="AZ5" s="22" t="s">
        <v>89</v>
      </c>
      <c r="BA5" s="22" t="s">
        <v>91</v>
      </c>
      <c r="BB5" s="22" t="s">
        <v>92</v>
      </c>
      <c r="BC5" s="22" t="s">
        <v>93</v>
      </c>
      <c r="BD5" s="22" t="s">
        <v>94</v>
      </c>
      <c r="BE5" s="22" t="s">
        <v>90</v>
      </c>
      <c r="BF5" s="22" t="s">
        <v>84</v>
      </c>
      <c r="BG5" s="22" t="s">
        <v>85</v>
      </c>
      <c r="BH5" s="22" t="s">
        <v>86</v>
      </c>
      <c r="BI5" s="22" t="s">
        <v>87</v>
      </c>
      <c r="BJ5" s="22" t="s">
        <v>88</v>
      </c>
      <c r="BK5" s="22" t="s">
        <v>89</v>
      </c>
      <c r="BL5" s="22" t="s">
        <v>91</v>
      </c>
      <c r="BM5" s="22" t="s">
        <v>92</v>
      </c>
      <c r="BN5" s="22" t="s">
        <v>93</v>
      </c>
      <c r="BO5" s="22" t="s">
        <v>94</v>
      </c>
      <c r="BP5" s="22" t="s">
        <v>90</v>
      </c>
      <c r="BQ5" s="22" t="s">
        <v>84</v>
      </c>
      <c r="BR5" s="22" t="s">
        <v>85</v>
      </c>
      <c r="BS5" s="22" t="s">
        <v>86</v>
      </c>
      <c r="BT5" s="22" t="s">
        <v>87</v>
      </c>
      <c r="BU5" s="22" t="s">
        <v>88</v>
      </c>
      <c r="BV5" s="22" t="s">
        <v>89</v>
      </c>
      <c r="BW5" s="22" t="s">
        <v>91</v>
      </c>
      <c r="BX5" s="22" t="s">
        <v>92</v>
      </c>
      <c r="BY5" s="22" t="s">
        <v>93</v>
      </c>
      <c r="BZ5" s="22" t="s">
        <v>94</v>
      </c>
      <c r="CA5" s="22" t="s">
        <v>90</v>
      </c>
      <c r="CB5" s="22" t="s">
        <v>84</v>
      </c>
      <c r="CC5" s="22" t="s">
        <v>85</v>
      </c>
      <c r="CD5" s="22" t="s">
        <v>86</v>
      </c>
      <c r="CE5" s="22" t="s">
        <v>87</v>
      </c>
      <c r="CF5" s="22" t="s">
        <v>88</v>
      </c>
      <c r="CG5" s="22" t="s">
        <v>89</v>
      </c>
      <c r="CH5" s="22" t="s">
        <v>91</v>
      </c>
      <c r="CI5" s="22" t="s">
        <v>92</v>
      </c>
      <c r="CJ5" s="22" t="s">
        <v>93</v>
      </c>
      <c r="CK5" s="22" t="s">
        <v>94</v>
      </c>
      <c r="CL5" s="22" t="s">
        <v>90</v>
      </c>
      <c r="CM5" s="22" t="s">
        <v>84</v>
      </c>
      <c r="CN5" s="22" t="s">
        <v>85</v>
      </c>
      <c r="CO5" s="22" t="s">
        <v>86</v>
      </c>
      <c r="CP5" s="22" t="s">
        <v>87</v>
      </c>
      <c r="CQ5" s="22" t="s">
        <v>88</v>
      </c>
      <c r="CR5" s="22" t="s">
        <v>89</v>
      </c>
      <c r="CS5" s="22" t="s">
        <v>91</v>
      </c>
      <c r="CT5" s="22" t="s">
        <v>92</v>
      </c>
      <c r="CU5" s="22" t="s">
        <v>93</v>
      </c>
      <c r="CV5" s="22" t="s">
        <v>94</v>
      </c>
      <c r="CW5" s="22" t="s">
        <v>90</v>
      </c>
      <c r="CX5" s="22" t="s">
        <v>84</v>
      </c>
      <c r="CY5" s="22" t="s">
        <v>85</v>
      </c>
      <c r="CZ5" s="22" t="s">
        <v>86</v>
      </c>
      <c r="DA5" s="22" t="s">
        <v>87</v>
      </c>
      <c r="DB5" s="22" t="s">
        <v>88</v>
      </c>
      <c r="DC5" s="22" t="s">
        <v>89</v>
      </c>
      <c r="DD5" s="22" t="s">
        <v>91</v>
      </c>
      <c r="DE5" s="22" t="s">
        <v>92</v>
      </c>
      <c r="DF5" s="22" t="s">
        <v>93</v>
      </c>
      <c r="DG5" s="22" t="s">
        <v>94</v>
      </c>
      <c r="DH5" s="22" t="s">
        <v>90</v>
      </c>
      <c r="DI5" s="22" t="s">
        <v>84</v>
      </c>
      <c r="DJ5" s="22" t="s">
        <v>85</v>
      </c>
      <c r="DK5" s="22" t="s">
        <v>86</v>
      </c>
      <c r="DL5" s="22" t="s">
        <v>87</v>
      </c>
      <c r="DM5" s="22" t="s">
        <v>88</v>
      </c>
      <c r="DN5" s="22" t="s">
        <v>89</v>
      </c>
      <c r="DO5" s="22" t="s">
        <v>91</v>
      </c>
      <c r="DP5" s="22" t="s">
        <v>92</v>
      </c>
      <c r="DQ5" s="22" t="s">
        <v>93</v>
      </c>
      <c r="DR5" s="22" t="s">
        <v>94</v>
      </c>
      <c r="DS5" s="22" t="s">
        <v>90</v>
      </c>
      <c r="DT5" s="22" t="s">
        <v>84</v>
      </c>
      <c r="DU5" s="22" t="s">
        <v>85</v>
      </c>
      <c r="DV5" s="22" t="s">
        <v>86</v>
      </c>
      <c r="DW5" s="22" t="s">
        <v>87</v>
      </c>
      <c r="DX5" s="22" t="s">
        <v>88</v>
      </c>
      <c r="DY5" s="22" t="s">
        <v>89</v>
      </c>
      <c r="DZ5" s="22" t="s">
        <v>91</v>
      </c>
      <c r="EA5" s="22" t="s">
        <v>92</v>
      </c>
      <c r="EB5" s="22" t="s">
        <v>93</v>
      </c>
      <c r="EC5" s="22" t="s">
        <v>94</v>
      </c>
      <c r="ED5" s="22" t="s">
        <v>90</v>
      </c>
      <c r="EE5" s="22" t="s">
        <v>84</v>
      </c>
      <c r="EF5" s="22" t="s">
        <v>85</v>
      </c>
      <c r="EG5" s="22" t="s">
        <v>86</v>
      </c>
      <c r="EH5" s="22" t="s">
        <v>87</v>
      </c>
      <c r="EI5" s="22" t="s">
        <v>88</v>
      </c>
      <c r="EJ5" s="22" t="s">
        <v>89</v>
      </c>
      <c r="EK5" s="22" t="s">
        <v>91</v>
      </c>
      <c r="EL5" s="22" t="s">
        <v>92</v>
      </c>
      <c r="EM5" s="22" t="s">
        <v>93</v>
      </c>
      <c r="EN5" s="22" t="s">
        <v>94</v>
      </c>
      <c r="EO5" s="22" t="s">
        <v>90</v>
      </c>
    </row>
    <row r="6" spans="1:145" s="13" customFormat="1" x14ac:dyDescent="0.2">
      <c r="A6" s="14" t="s">
        <v>95</v>
      </c>
      <c r="B6" s="19">
        <f t="shared" ref="B6:X6" si="1">B7</f>
        <v>2024</v>
      </c>
      <c r="C6" s="19">
        <f t="shared" si="1"/>
        <v>462179</v>
      </c>
      <c r="D6" s="19">
        <f t="shared" si="1"/>
        <v>47</v>
      </c>
      <c r="E6" s="19">
        <f t="shared" si="1"/>
        <v>18</v>
      </c>
      <c r="F6" s="19">
        <f t="shared" si="1"/>
        <v>0</v>
      </c>
      <c r="G6" s="19">
        <f t="shared" si="1"/>
        <v>0</v>
      </c>
      <c r="H6" s="19" t="str">
        <f t="shared" si="1"/>
        <v>鹿児島県　曽於市</v>
      </c>
      <c r="I6" s="19" t="str">
        <f t="shared" si="1"/>
        <v>法非適用</v>
      </c>
      <c r="J6" s="19" t="str">
        <f t="shared" si="1"/>
        <v>下水道事業</v>
      </c>
      <c r="K6" s="19" t="str">
        <f t="shared" si="1"/>
        <v>特定地域生活排水処理</v>
      </c>
      <c r="L6" s="19" t="str">
        <f t="shared" si="1"/>
        <v>K2</v>
      </c>
      <c r="M6" s="19" t="str">
        <f t="shared" si="1"/>
        <v>非設置</v>
      </c>
      <c r="N6" s="23" t="str">
        <f t="shared" si="1"/>
        <v>-</v>
      </c>
      <c r="O6" s="23" t="str">
        <f t="shared" si="1"/>
        <v>該当数値なし</v>
      </c>
      <c r="P6" s="23">
        <f t="shared" si="1"/>
        <v>6.54</v>
      </c>
      <c r="Q6" s="23">
        <f t="shared" si="1"/>
        <v>100</v>
      </c>
      <c r="R6" s="23">
        <f t="shared" si="1"/>
        <v>3630</v>
      </c>
      <c r="S6" s="23">
        <f t="shared" si="1"/>
        <v>32185</v>
      </c>
      <c r="T6" s="23">
        <f t="shared" si="1"/>
        <v>390.14</v>
      </c>
      <c r="U6" s="23">
        <f t="shared" si="1"/>
        <v>82.5</v>
      </c>
      <c r="V6" s="23">
        <f t="shared" si="1"/>
        <v>2082</v>
      </c>
      <c r="W6" s="23">
        <f t="shared" si="1"/>
        <v>115.72</v>
      </c>
      <c r="X6" s="23">
        <f t="shared" si="1"/>
        <v>17.989999999999998</v>
      </c>
      <c r="Y6" s="27">
        <f t="shared" ref="Y6:AH6" si="2">IF(Y7="",NA(),Y7)</f>
        <v>101.55</v>
      </c>
      <c r="Z6" s="27">
        <f t="shared" si="2"/>
        <v>102.59</v>
      </c>
      <c r="AA6" s="27">
        <f t="shared" si="2"/>
        <v>92.53</v>
      </c>
      <c r="AB6" s="27">
        <f t="shared" si="2"/>
        <v>98.92</v>
      </c>
      <c r="AC6" s="27">
        <f t="shared" si="2"/>
        <v>99.66</v>
      </c>
      <c r="AD6" s="23" t="e">
        <f t="shared" si="2"/>
        <v>#N/A</v>
      </c>
      <c r="AE6" s="23" t="e">
        <f t="shared" si="2"/>
        <v>#N/A</v>
      </c>
      <c r="AF6" s="23" t="e">
        <f t="shared" si="2"/>
        <v>#N/A</v>
      </c>
      <c r="AG6" s="23" t="e">
        <f t="shared" si="2"/>
        <v>#N/A</v>
      </c>
      <c r="AH6" s="23" t="e">
        <f t="shared" si="2"/>
        <v>#N/A</v>
      </c>
      <c r="AI6" s="23" t="str">
        <f>IF(AI7="","",IF(AI7="-","【-】","【"&amp;SUBSTITUTE(TEXT(AI7,"#,##0.00"),"-","△")&amp;"】"))</f>
        <v/>
      </c>
      <c r="AJ6" s="23" t="e">
        <f t="shared" ref="AJ6:AS6" si="3">IF(AJ7="",NA(),AJ7)</f>
        <v>#N/A</v>
      </c>
      <c r="AK6" s="23" t="e">
        <f t="shared" si="3"/>
        <v>#N/A</v>
      </c>
      <c r="AL6" s="23" t="e">
        <f t="shared" si="3"/>
        <v>#N/A</v>
      </c>
      <c r="AM6" s="23" t="e">
        <f t="shared" si="3"/>
        <v>#N/A</v>
      </c>
      <c r="AN6" s="23" t="e">
        <f t="shared" si="3"/>
        <v>#N/A</v>
      </c>
      <c r="AO6" s="23" t="e">
        <f t="shared" si="3"/>
        <v>#N/A</v>
      </c>
      <c r="AP6" s="23" t="e">
        <f t="shared" si="3"/>
        <v>#N/A</v>
      </c>
      <c r="AQ6" s="23" t="e">
        <f t="shared" si="3"/>
        <v>#N/A</v>
      </c>
      <c r="AR6" s="23" t="e">
        <f t="shared" si="3"/>
        <v>#N/A</v>
      </c>
      <c r="AS6" s="23" t="e">
        <f t="shared" si="3"/>
        <v>#N/A</v>
      </c>
      <c r="AT6" s="23" t="str">
        <f>IF(AT7="","",IF(AT7="-","【-】","【"&amp;SUBSTITUTE(TEXT(AT7,"#,##0.00"),"-","△")&amp;"】"))</f>
        <v/>
      </c>
      <c r="AU6" s="23" t="e">
        <f t="shared" ref="AU6:BD6" si="4">IF(AU7="",NA(),AU7)</f>
        <v>#N/A</v>
      </c>
      <c r="AV6" s="23" t="e">
        <f t="shared" si="4"/>
        <v>#N/A</v>
      </c>
      <c r="AW6" s="23" t="e">
        <f t="shared" si="4"/>
        <v>#N/A</v>
      </c>
      <c r="AX6" s="23" t="e">
        <f t="shared" si="4"/>
        <v>#N/A</v>
      </c>
      <c r="AY6" s="23" t="e">
        <f t="shared" si="4"/>
        <v>#N/A</v>
      </c>
      <c r="AZ6" s="23" t="e">
        <f t="shared" si="4"/>
        <v>#N/A</v>
      </c>
      <c r="BA6" s="23" t="e">
        <f t="shared" si="4"/>
        <v>#N/A</v>
      </c>
      <c r="BB6" s="23" t="e">
        <f t="shared" si="4"/>
        <v>#N/A</v>
      </c>
      <c r="BC6" s="23" t="e">
        <f t="shared" si="4"/>
        <v>#N/A</v>
      </c>
      <c r="BD6" s="23" t="e">
        <f t="shared" si="4"/>
        <v>#N/A</v>
      </c>
      <c r="BE6" s="23" t="str">
        <f>IF(BE7="","",IF(BE7="-","【-】","【"&amp;SUBSTITUTE(TEXT(BE7,"#,##0.00"),"-","△")&amp;"】"))</f>
        <v/>
      </c>
      <c r="BF6" s="23">
        <f t="shared" ref="BF6:BO6" si="5">IF(BF7="",NA(),BF7)</f>
        <v>0</v>
      </c>
      <c r="BG6" s="23">
        <f t="shared" si="5"/>
        <v>0</v>
      </c>
      <c r="BH6" s="23">
        <f t="shared" si="5"/>
        <v>0</v>
      </c>
      <c r="BI6" s="23">
        <f t="shared" si="5"/>
        <v>0</v>
      </c>
      <c r="BJ6" s="23">
        <f t="shared" si="5"/>
        <v>0</v>
      </c>
      <c r="BK6" s="27">
        <f t="shared" si="5"/>
        <v>294.27</v>
      </c>
      <c r="BL6" s="27">
        <f t="shared" si="5"/>
        <v>294.08999999999997</v>
      </c>
      <c r="BM6" s="27">
        <f t="shared" si="5"/>
        <v>294.08999999999997</v>
      </c>
      <c r="BN6" s="27">
        <f t="shared" si="5"/>
        <v>338.47</v>
      </c>
      <c r="BO6" s="27">
        <f t="shared" si="5"/>
        <v>368.83</v>
      </c>
      <c r="BP6" s="23" t="str">
        <f>IF(BP7="","",IF(BP7="-","【-】","【"&amp;SUBSTITUTE(TEXT(BP7,"#,##0.00"),"-","△")&amp;"】"))</f>
        <v>【386.06】</v>
      </c>
      <c r="BQ6" s="27">
        <f t="shared" ref="BQ6:BZ6" si="6">IF(BQ7="",NA(),BQ7)</f>
        <v>83.81</v>
      </c>
      <c r="BR6" s="27">
        <f t="shared" si="6"/>
        <v>93.89</v>
      </c>
      <c r="BS6" s="27">
        <f t="shared" si="6"/>
        <v>88.75</v>
      </c>
      <c r="BT6" s="27">
        <f t="shared" si="6"/>
        <v>81.13</v>
      </c>
      <c r="BU6" s="27">
        <f t="shared" si="6"/>
        <v>75.48</v>
      </c>
      <c r="BV6" s="27">
        <f t="shared" si="6"/>
        <v>60.59</v>
      </c>
      <c r="BW6" s="27">
        <f t="shared" si="6"/>
        <v>60</v>
      </c>
      <c r="BX6" s="27">
        <f t="shared" si="6"/>
        <v>59.01</v>
      </c>
      <c r="BY6" s="27">
        <f t="shared" si="6"/>
        <v>56.06</v>
      </c>
      <c r="BZ6" s="27">
        <f t="shared" si="6"/>
        <v>53.25</v>
      </c>
      <c r="CA6" s="23" t="str">
        <f>IF(CA7="","",IF(CA7="-","【-】","【"&amp;SUBSTITUTE(TEXT(CA7,"#,##0.00"),"-","△")&amp;"】"))</f>
        <v>【51.14】</v>
      </c>
      <c r="CB6" s="27">
        <f t="shared" ref="CB6:CK6" si="7">IF(CB7="",NA(),CB7)</f>
        <v>274.82</v>
      </c>
      <c r="CC6" s="27">
        <f t="shared" si="7"/>
        <v>250.36</v>
      </c>
      <c r="CD6" s="27">
        <f t="shared" si="7"/>
        <v>258.89999999999998</v>
      </c>
      <c r="CE6" s="27">
        <f t="shared" si="7"/>
        <v>309.88</v>
      </c>
      <c r="CF6" s="27">
        <f t="shared" si="7"/>
        <v>323.43</v>
      </c>
      <c r="CG6" s="27">
        <f t="shared" si="7"/>
        <v>280.23</v>
      </c>
      <c r="CH6" s="27">
        <f t="shared" si="7"/>
        <v>282.70999999999998</v>
      </c>
      <c r="CI6" s="27">
        <f t="shared" si="7"/>
        <v>291.82</v>
      </c>
      <c r="CJ6" s="27">
        <f t="shared" si="7"/>
        <v>304.36</v>
      </c>
      <c r="CK6" s="27">
        <f t="shared" si="7"/>
        <v>325.45</v>
      </c>
      <c r="CL6" s="23" t="str">
        <f>IF(CL7="","",IF(CL7="-","【-】","【"&amp;SUBSTITUTE(TEXT(CL7,"#,##0.00"),"-","△")&amp;"】"))</f>
        <v>【329.31】</v>
      </c>
      <c r="CM6" s="27">
        <f t="shared" ref="CM6:CV6" si="8">IF(CM7="",NA(),CM7)</f>
        <v>40.86</v>
      </c>
      <c r="CN6" s="27">
        <f t="shared" si="8"/>
        <v>40.869999999999997</v>
      </c>
      <c r="CO6" s="27">
        <f t="shared" si="8"/>
        <v>45.16</v>
      </c>
      <c r="CP6" s="27">
        <f t="shared" si="8"/>
        <v>42.01</v>
      </c>
      <c r="CQ6" s="27">
        <f t="shared" si="8"/>
        <v>44.97</v>
      </c>
      <c r="CR6" s="27">
        <f t="shared" si="8"/>
        <v>58.19</v>
      </c>
      <c r="CS6" s="27">
        <f t="shared" si="8"/>
        <v>56.52</v>
      </c>
      <c r="CT6" s="27">
        <f t="shared" si="8"/>
        <v>88.45</v>
      </c>
      <c r="CU6" s="27">
        <f t="shared" si="8"/>
        <v>54.08</v>
      </c>
      <c r="CV6" s="27">
        <f t="shared" si="8"/>
        <v>52.59</v>
      </c>
      <c r="CW6" s="23" t="str">
        <f>IF(CW7="","",IF(CW7="-","【-】","【"&amp;SUBSTITUTE(TEXT(CW7,"#,##0.00"),"-","△")&amp;"】"))</f>
        <v>【54.37】</v>
      </c>
      <c r="CX6" s="27">
        <f t="shared" ref="CX6:DG6" si="9">IF(CX7="",NA(),CX7)</f>
        <v>100</v>
      </c>
      <c r="CY6" s="27">
        <f t="shared" si="9"/>
        <v>100</v>
      </c>
      <c r="CZ6" s="27">
        <f t="shared" si="9"/>
        <v>100</v>
      </c>
      <c r="DA6" s="27">
        <f t="shared" si="9"/>
        <v>100</v>
      </c>
      <c r="DB6" s="27">
        <f t="shared" si="9"/>
        <v>100</v>
      </c>
      <c r="DC6" s="27">
        <f t="shared" si="9"/>
        <v>87.8</v>
      </c>
      <c r="DD6" s="27">
        <f t="shared" si="9"/>
        <v>88.43</v>
      </c>
      <c r="DE6" s="27">
        <f t="shared" si="9"/>
        <v>90.34</v>
      </c>
      <c r="DF6" s="27">
        <f t="shared" si="9"/>
        <v>90.57</v>
      </c>
      <c r="DG6" s="27">
        <f t="shared" si="9"/>
        <v>87.02</v>
      </c>
      <c r="DH6" s="23" t="str">
        <f>IF(DH7="","",IF(DH7="-","【-】","【"&amp;SUBSTITUTE(TEXT(DH7,"#,##0.00"),"-","△")&amp;"】"))</f>
        <v>【84.89】</v>
      </c>
      <c r="DI6" s="23" t="e">
        <f t="shared" ref="DI6:DR6" si="10">IF(DI7="",NA(),DI7)</f>
        <v>#N/A</v>
      </c>
      <c r="DJ6" s="23" t="e">
        <f t="shared" si="10"/>
        <v>#N/A</v>
      </c>
      <c r="DK6" s="23" t="e">
        <f t="shared" si="10"/>
        <v>#N/A</v>
      </c>
      <c r="DL6" s="23" t="e">
        <f t="shared" si="10"/>
        <v>#N/A</v>
      </c>
      <c r="DM6" s="23" t="e">
        <f t="shared" si="10"/>
        <v>#N/A</v>
      </c>
      <c r="DN6" s="23" t="e">
        <f t="shared" si="10"/>
        <v>#N/A</v>
      </c>
      <c r="DO6" s="23" t="e">
        <f t="shared" si="10"/>
        <v>#N/A</v>
      </c>
      <c r="DP6" s="23" t="e">
        <f t="shared" si="10"/>
        <v>#N/A</v>
      </c>
      <c r="DQ6" s="23" t="e">
        <f t="shared" si="10"/>
        <v>#N/A</v>
      </c>
      <c r="DR6" s="23" t="e">
        <f t="shared" si="10"/>
        <v>#N/A</v>
      </c>
      <c r="DS6" s="23" t="str">
        <f>IF(DS7="","",IF(DS7="-","【-】","【"&amp;SUBSTITUTE(TEXT(DS7,"#,##0.00"),"-","△")&amp;"】"))</f>
        <v/>
      </c>
      <c r="DT6" s="23" t="e">
        <f t="shared" ref="DT6:EC6" si="11">IF(DT7="",NA(),DT7)</f>
        <v>#N/A</v>
      </c>
      <c r="DU6" s="23" t="e">
        <f t="shared" si="11"/>
        <v>#N/A</v>
      </c>
      <c r="DV6" s="23" t="e">
        <f t="shared" si="11"/>
        <v>#N/A</v>
      </c>
      <c r="DW6" s="23" t="e">
        <f t="shared" si="11"/>
        <v>#N/A</v>
      </c>
      <c r="DX6" s="23" t="e">
        <f t="shared" si="11"/>
        <v>#N/A</v>
      </c>
      <c r="DY6" s="23" t="e">
        <f t="shared" si="11"/>
        <v>#N/A</v>
      </c>
      <c r="DZ6" s="23" t="e">
        <f t="shared" si="11"/>
        <v>#N/A</v>
      </c>
      <c r="EA6" s="23" t="e">
        <f t="shared" si="11"/>
        <v>#N/A</v>
      </c>
      <c r="EB6" s="23" t="e">
        <f t="shared" si="11"/>
        <v>#N/A</v>
      </c>
      <c r="EC6" s="23" t="e">
        <f t="shared" si="11"/>
        <v>#N/A</v>
      </c>
      <c r="ED6" s="23" t="str">
        <f>IF(ED7="","",IF(ED7="-","【-】","【"&amp;SUBSTITUTE(TEXT(ED7,"#,##0.00"),"-","△")&amp;"】"))</f>
        <v/>
      </c>
      <c r="EE6" s="27" t="str">
        <f t="shared" ref="EE6:EN6" si="12">IF(EE7="",NA(),EE7)</f>
        <v>-</v>
      </c>
      <c r="EF6" s="27" t="str">
        <f t="shared" si="12"/>
        <v>-</v>
      </c>
      <c r="EG6" s="27" t="str">
        <f t="shared" si="12"/>
        <v>-</v>
      </c>
      <c r="EH6" s="27" t="str">
        <f t="shared" si="12"/>
        <v>-</v>
      </c>
      <c r="EI6" s="27" t="str">
        <f t="shared" si="12"/>
        <v>-</v>
      </c>
      <c r="EJ6" s="27" t="str">
        <f t="shared" si="12"/>
        <v>-</v>
      </c>
      <c r="EK6" s="27" t="str">
        <f t="shared" si="12"/>
        <v>-</v>
      </c>
      <c r="EL6" s="27" t="str">
        <f t="shared" si="12"/>
        <v>-</v>
      </c>
      <c r="EM6" s="27" t="str">
        <f t="shared" si="12"/>
        <v>-</v>
      </c>
      <c r="EN6" s="27" t="str">
        <f t="shared" si="12"/>
        <v>-</v>
      </c>
      <c r="EO6" s="23" t="str">
        <f>IF(EO7="","",IF(EO7="-","【-】","【"&amp;SUBSTITUTE(TEXT(EO7,"#,##0.00"),"-","△")&amp;"】"))</f>
        <v>【-】</v>
      </c>
    </row>
    <row r="7" spans="1:145" s="13" customFormat="1" x14ac:dyDescent="0.2">
      <c r="A7" s="14"/>
      <c r="B7" s="20">
        <v>2024</v>
      </c>
      <c r="C7" s="20">
        <v>462179</v>
      </c>
      <c r="D7" s="20">
        <v>47</v>
      </c>
      <c r="E7" s="20">
        <v>18</v>
      </c>
      <c r="F7" s="20">
        <v>0</v>
      </c>
      <c r="G7" s="20">
        <v>0</v>
      </c>
      <c r="H7" s="20" t="s">
        <v>96</v>
      </c>
      <c r="I7" s="20" t="s">
        <v>97</v>
      </c>
      <c r="J7" s="20" t="s">
        <v>98</v>
      </c>
      <c r="K7" s="20" t="s">
        <v>99</v>
      </c>
      <c r="L7" s="20" t="s">
        <v>100</v>
      </c>
      <c r="M7" s="20" t="s">
        <v>101</v>
      </c>
      <c r="N7" s="24" t="s">
        <v>42</v>
      </c>
      <c r="O7" s="24" t="s">
        <v>102</v>
      </c>
      <c r="P7" s="24">
        <v>6.54</v>
      </c>
      <c r="Q7" s="24">
        <v>100</v>
      </c>
      <c r="R7" s="24">
        <v>3630</v>
      </c>
      <c r="S7" s="24">
        <v>32185</v>
      </c>
      <c r="T7" s="24">
        <v>390.14</v>
      </c>
      <c r="U7" s="24">
        <v>82.5</v>
      </c>
      <c r="V7" s="24">
        <v>2082</v>
      </c>
      <c r="W7" s="24">
        <v>115.72</v>
      </c>
      <c r="X7" s="24">
        <v>17.989999999999998</v>
      </c>
      <c r="Y7" s="24">
        <v>101.55</v>
      </c>
      <c r="Z7" s="24">
        <v>102.59</v>
      </c>
      <c r="AA7" s="24">
        <v>92.53</v>
      </c>
      <c r="AB7" s="24">
        <v>98.92</v>
      </c>
      <c r="AC7" s="24">
        <v>99.66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294.27</v>
      </c>
      <c r="BL7" s="24">
        <v>294.08999999999997</v>
      </c>
      <c r="BM7" s="24">
        <v>294.08999999999997</v>
      </c>
      <c r="BN7" s="24">
        <v>338.47</v>
      </c>
      <c r="BO7" s="24">
        <v>368.83</v>
      </c>
      <c r="BP7" s="24">
        <v>386.06</v>
      </c>
      <c r="BQ7" s="24">
        <v>83.81</v>
      </c>
      <c r="BR7" s="24">
        <v>93.89</v>
      </c>
      <c r="BS7" s="24">
        <v>88.75</v>
      </c>
      <c r="BT7" s="24">
        <v>81.13</v>
      </c>
      <c r="BU7" s="24">
        <v>75.48</v>
      </c>
      <c r="BV7" s="24">
        <v>60.59</v>
      </c>
      <c r="BW7" s="24">
        <v>60</v>
      </c>
      <c r="BX7" s="24">
        <v>59.01</v>
      </c>
      <c r="BY7" s="24">
        <v>56.06</v>
      </c>
      <c r="BZ7" s="24">
        <v>53.25</v>
      </c>
      <c r="CA7" s="24">
        <v>51.14</v>
      </c>
      <c r="CB7" s="24">
        <v>274.82</v>
      </c>
      <c r="CC7" s="24">
        <v>250.36</v>
      </c>
      <c r="CD7" s="24">
        <v>258.89999999999998</v>
      </c>
      <c r="CE7" s="24">
        <v>309.88</v>
      </c>
      <c r="CF7" s="24">
        <v>323.43</v>
      </c>
      <c r="CG7" s="24">
        <v>280.23</v>
      </c>
      <c r="CH7" s="24">
        <v>282.70999999999998</v>
      </c>
      <c r="CI7" s="24">
        <v>291.82</v>
      </c>
      <c r="CJ7" s="24">
        <v>304.36</v>
      </c>
      <c r="CK7" s="24">
        <v>325.45</v>
      </c>
      <c r="CL7" s="24">
        <v>329.31</v>
      </c>
      <c r="CM7" s="24">
        <v>40.86</v>
      </c>
      <c r="CN7" s="24">
        <v>40.869999999999997</v>
      </c>
      <c r="CO7" s="24">
        <v>45.16</v>
      </c>
      <c r="CP7" s="24">
        <v>42.01</v>
      </c>
      <c r="CQ7" s="24">
        <v>44.97</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c r="DJ7" s="24"/>
      <c r="DK7" s="24"/>
      <c r="DL7" s="24"/>
      <c r="DM7" s="24"/>
      <c r="DN7" s="24"/>
      <c r="DO7" s="24"/>
      <c r="DP7" s="24"/>
      <c r="DQ7" s="24"/>
      <c r="DR7" s="24"/>
      <c r="DS7" s="24"/>
      <c r="DT7" s="24"/>
      <c r="DU7" s="24"/>
      <c r="DV7" s="24"/>
      <c r="DW7" s="24"/>
      <c r="DX7" s="24"/>
      <c r="DY7" s="24"/>
      <c r="DZ7" s="24"/>
      <c r="EA7" s="24"/>
      <c r="EB7" s="24"/>
      <c r="EC7" s="24"/>
      <c r="ED7" s="24"/>
      <c r="EE7" s="24" t="s">
        <v>42</v>
      </c>
      <c r="EF7" s="24" t="s">
        <v>42</v>
      </c>
      <c r="EG7" s="24" t="s">
        <v>42</v>
      </c>
      <c r="EH7" s="24" t="s">
        <v>42</v>
      </c>
      <c r="EI7" s="24" t="s">
        <v>42</v>
      </c>
      <c r="EJ7" s="24" t="s">
        <v>42</v>
      </c>
      <c r="EK7" s="24" t="s">
        <v>42</v>
      </c>
      <c r="EL7" s="24" t="s">
        <v>42</v>
      </c>
      <c r="EM7" s="24" t="s">
        <v>42</v>
      </c>
      <c r="EN7" s="24" t="s">
        <v>42</v>
      </c>
      <c r="EO7" s="24" t="s">
        <v>42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15" t="s">
        <v>34</v>
      </c>
      <c r="B10" s="21">
        <f>DATEVALUE($B7-B11&amp;"/1/"&amp;B12)</f>
        <v>37257</v>
      </c>
      <c r="C10" s="21">
        <f>DATEVALUE($B7-C11&amp;"/1/"&amp;C12)</f>
        <v>37622</v>
      </c>
      <c r="D10" s="21">
        <f>DATEVALUE($B7-D11&amp;"/1/"&amp;D12)</f>
        <v>37988</v>
      </c>
      <c r="E10" s="21">
        <f>DATEVALUE($B7-E11&amp;"/1/"&amp;E12)</f>
        <v>38355</v>
      </c>
      <c r="F10" s="21">
        <f>DATEVALUE($B7-F11&amp;"/1/"&amp;F12)</f>
        <v>38721</v>
      </c>
    </row>
    <row r="11" spans="1:145" x14ac:dyDescent="0.2">
      <c r="B11">
        <v>22</v>
      </c>
      <c r="C11">
        <v>21</v>
      </c>
      <c r="D11">
        <v>20</v>
      </c>
      <c r="E11">
        <v>19</v>
      </c>
      <c r="F11">
        <v>18</v>
      </c>
      <c r="G11" t="s">
        <v>108</v>
      </c>
    </row>
    <row r="12" spans="1:145" x14ac:dyDescent="0.2">
      <c r="B12">
        <v>1</v>
      </c>
      <c r="C12">
        <v>1</v>
      </c>
      <c r="D12">
        <v>2</v>
      </c>
      <c r="E12">
        <v>3</v>
      </c>
      <c r="F12">
        <v>4</v>
      </c>
      <c r="G12" t="s">
        <v>109</v>
      </c>
    </row>
    <row r="13" spans="1:145" x14ac:dyDescent="0.2">
      <c r="B13" t="s">
        <v>110</v>
      </c>
      <c r="C13" t="s">
        <v>111</v>
      </c>
      <c r="D13" t="s">
        <v>111</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西川 隆太</cp:lastModifiedBy>
  <dcterms:created xsi:type="dcterms:W3CDTF">2025-12-22T09:30:20Z</dcterms:created>
  <dcterms:modified xsi:type="dcterms:W3CDTF">2026-03-04T02:58:15Z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2026-03-04T01:37:10Z</vt:filetime>
  </property>
</Properties>
</file>