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3 財務係\★★★業務データ★★★\05 公営企業\61 公営企業決算統計\R07\03_決算統計関連調査\250113_公営企業に係る経営比較分析表（令和６年度決算）の分析・公表について（依頼）\★完成版\10 日置市\"/>
    </mc:Choice>
  </mc:AlternateContent>
  <xr:revisionPtr revIDLastSave="0" documentId="13_ncr:1_{B4C0B5E4-54FC-4E4F-A00A-7C8971B98491}" xr6:coauthVersionLast="47" xr6:coauthVersionMax="47" xr10:uidLastSave="{00000000-0000-0000-0000-000000000000}"/>
  <workbookProtection workbookAlgorithmName="SHA-512" workbookHashValue="6D67JYd0ocno1+rnHOsUPjq1aHVDLJV3dewMo7lO2TZPGr3LC8PdAmVbjJEeEra1hLtbI6e9O5ORsxBU2+C0rA==" workbookSaltValue="GLjtmLPFdd2Bljc9lD8A3Q==" workbookSpinCount="100000" lockStructure="1"/>
  <bookViews>
    <workbookView xWindow="28680" yWindow="-120" windowWidth="29040" windowHeight="157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AL10" i="4" s="1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P8" i="4" s="1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J85" i="4"/>
  <c r="G85" i="4"/>
  <c r="F85" i="4"/>
  <c r="I10" i="4"/>
  <c r="AL8" i="4"/>
  <c r="I8" i="4"/>
</calcChain>
</file>

<file path=xl/sharedStrings.xml><?xml version="1.0" encoding="utf-8"?>
<sst xmlns="http://schemas.openxmlformats.org/spreadsheetml/2006/main" count="231" uniqueCount="115">
  <si>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</si>
  <si>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</si>
  <si>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</si>
  <si>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</si>
  <si>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</si>
  <si>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</si>
  <si>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</si>
  <si>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</si>
  <si>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</si>
  <si>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</si>
  <si>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</si>
  <si>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</si>
  <si>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</si>
  <si>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</si>
  <si>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</si>
  <si>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</si>
  <si>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</si>
  <si>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</si>
  <si>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</si>
  <si>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</si>
  <si>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</si>
  <si>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</si>
  <si>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</si>
  <si>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</si>
  <si>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</si>
  <si>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</si>
  <si>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</si>
  <si>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</si>
  <si>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</si>
  <si>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</si>
  <si>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</si>
  <si>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</si>
  <si>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</si>
  <si>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</si>
  <si>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</si>
  <si>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</si>
  <si>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</si>
  <si>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</si>
  <si>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</si>
  <si>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</si>
  <si>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</si>
  <si>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</si>
  <si>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</si>
  <si>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</si>
  <si>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</si>
  <si>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</si>
  <si>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</si>
  <si>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</si>
  <si>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</si>
  <si>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</si>
  <si>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</si>
  <si>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</si>
  <si>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</si>
  <si>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</si>
  <si>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</si>
  <si>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</si>
  <si>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</si>
  <si>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</si>
  <si>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</si>
  <si>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</si>
  <si>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</si>
  <si>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</si>
  <si>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</si>
  <si>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</si>
  <si>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</si>
  <si>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</si>
  <si>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</si>
  <si>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</si>
  <si>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</si>
  <si>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</si>
  <si>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</si>
  <si>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</si>
  <si>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</si>
  <si>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</si>
  <si>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</si>
  <si>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</si>
  <si>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</si>
  <si>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</si>
  <si>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</si>
  <si>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</si>
  <si>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</si>
  <si>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</si>
  <si>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</si>
  <si>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</si>
  <si>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</si>
  <si>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</si>
  <si>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</si>
  <si>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</si>
  <si>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</si>
  <si>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</si>
  <si>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</si>
  <si>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</si>
  <si>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</si>
  <si>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</si>
  <si>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</si>
  <si>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鹿児島県　日置市</t>
  </si>
  <si>
    <t>法適用</t>
  </si>
  <si>
    <t>下水道事業</t>
  </si>
  <si>
    <t>農業集落排水</t>
  </si>
  <si>
    <t>F2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</si>
  <si>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</si>
  <si>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</si>
  <si>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</si>
  <si>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</si>
  <si>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</si>
  <si>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</si>
  <si>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</si>
  <si>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</si>
  <si>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</si>
  <si>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</si>
  <si>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</si>
  <si>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</si>
  <si>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 xml:space="preserve">  日置市の農業集落排水事業は、平成12年7月の供用開始から約24年を経過しており、汚水処理施設についても老朽化が進んでいる。今後は、処理場施設の更新のタイミングと、有収水量に応じた施設維持に取り組む必要がある。
①有形固定資産減価償却率は、法適用後5年目の決算でもあり、全国平均や類似団体平均値を下回っている。</t>
    <phoneticPr fontId="4"/>
  </si>
  <si>
    <t>①経営の健全性において、経常収支比率は189.81%と全国平均値【104.30】や類似団体平均値(106.62)を上回っており、収支の均衡は保たれているが、総収益に占める一般会計繰入金の割合は約64%であり、料金収入以外の収入に依存している状況は依然として続いている。
②累積欠損金は、発生していない。
③流動比率は、597.22%と全国平均【47.19】や類似団体平均値(58.25)を大きく上回っており、短期的な支払能力については問題ない。
⑤経費回収率は、100.00%で前年度より43.38％の増となりバランスの取れた使用料水準と汚水処理費だが、今後の人口減少や機器更新投資を見据え、経費削減に努める必要がある。
⑥汚水処理原価は、234.00円と全国平均【286.33】や類似団体平均値(325.85)と比較しても、低い水準である。今後も引き続き経費削減に取り組む必要がある。
⑦施設利用率は、40.67%と全国平均【49.92】や類似団体平均値(45.32)を下回っている。今後、有収水量が減少方向になる事が予想され、現状を分析し適切な施設規模を検討する必要がある。
⑧水洗化率は、98.57％と類似団体平均値（83.54）、全国平均【87.80】を上回っている。</t>
    <rPh sb="123" eb="125">
      <t>イゼン</t>
    </rPh>
    <rPh sb="128" eb="129">
      <t>ツヅ</t>
    </rPh>
    <rPh sb="251" eb="252">
      <t>ゾウ</t>
    </rPh>
    <rPh sb="260" eb="261">
      <t>ト</t>
    </rPh>
    <rPh sb="263" eb="268">
      <t>シヨウリョウスイジュン</t>
    </rPh>
    <rPh sb="269" eb="274">
      <t>オスイショリヒ</t>
    </rPh>
    <rPh sb="357" eb="359">
      <t>ヒカク</t>
    </rPh>
    <rPh sb="363" eb="364">
      <t>ヒク</t>
    </rPh>
    <rPh sb="365" eb="367">
      <t>スイジュン</t>
    </rPh>
    <rPh sb="374" eb="375">
      <t>ヒ</t>
    </rPh>
    <rPh sb="376" eb="377">
      <t>ツヅ</t>
    </rPh>
    <rPh sb="531" eb="532">
      <t>ウワ</t>
    </rPh>
    <phoneticPr fontId="4"/>
  </si>
  <si>
    <r>
      <t xml:space="preserve">  人口減少に伴う使用料、有収水量の減少に伴い、一般会計からの繰入金に依存する割合が大きくなっており、</t>
    </r>
    <r>
      <rPr>
        <sz val="11"/>
        <rFont val="ＭＳ ゴシック"/>
        <family val="3"/>
        <charset val="128"/>
      </rPr>
      <t>老朽化施設の更新に合わせて施設のダウンサイジングを検討し、将来の汚水量に見合った効率的な事業運営を検討する必要がある。
　処理場等設備について老朽化に伴う費用の増加が見込まれており、施設の劣化状況を把握し改築更新費用の平準化に努める。
　技術職の不足が課題となっている。民間委託の範囲拡大等を検討し、効率的な事業運営を推進する。
　物価高騰による物件費（委託費・修繕費等）や人件費などの増加が見込まれており、経費の見直しなどの経営健全化を図る必要がある。</t>
    </r>
    <rPh sb="122" eb="125">
      <t>ロウキュウカ</t>
    </rPh>
    <rPh sb="126" eb="127">
      <t>トモナ</t>
    </rPh>
    <rPh sb="195" eb="196">
      <t>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</si>
</sst>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77-4FCF-8462-699E59951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0.25</c:v>
                </c:pt>
                <c:pt idx="1">
                  <c:v>0.05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77-4FCF-8462-699E59951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53.67</c:v>
                </c:pt>
                <c:pt idx="1">
                  <c:v>46</c:v>
                </c:pt>
                <c:pt idx="2">
                  <c:v>41.67</c:v>
                </c:pt>
                <c:pt idx="3">
                  <c:v>41.67</c:v>
                </c:pt>
                <c:pt idx="4">
                  <c:v>40.67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26-4304-8014-60D4B4A8C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54.83</c:v>
                </c:pt>
                <c:pt idx="1">
                  <c:v>66.53</c:v>
                </c:pt>
                <c:pt idx="2">
                  <c:v>52.35</c:v>
                </c:pt>
                <c:pt idx="3">
                  <c:v>46.25</c:v>
                </c:pt>
                <c:pt idx="4">
                  <c:v>45.32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26-4304-8014-60D4B4A8C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98.31</c:v>
                </c:pt>
                <c:pt idx="1">
                  <c:v>98.22</c:v>
                </c:pt>
                <c:pt idx="2">
                  <c:v>98.17</c:v>
                </c:pt>
                <c:pt idx="3">
                  <c:v>98.62</c:v>
                </c:pt>
                <c:pt idx="4">
                  <c:v>98.57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C3-4FF2-970A-A7E4D4E9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84.7</c:v>
                </c:pt>
                <c:pt idx="1">
                  <c:v>84.67</c:v>
                </c:pt>
                <c:pt idx="2">
                  <c:v>84.39</c:v>
                </c:pt>
                <c:pt idx="3">
                  <c:v>83.96</c:v>
                </c:pt>
                <c:pt idx="4">
                  <c:v>83.54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C3-4FF2-970A-A7E4D4E9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168.67</c:v>
                </c:pt>
                <c:pt idx="1">
                  <c:v>197.95</c:v>
                </c:pt>
                <c:pt idx="2">
                  <c:v>187.44</c:v>
                </c:pt>
                <c:pt idx="3">
                  <c:v>146.41999999999999</c:v>
                </c:pt>
                <c:pt idx="4">
                  <c:v>189.81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F-4273-B220-6B2189D8A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106.37</c:v>
                </c:pt>
                <c:pt idx="1">
                  <c:v>106.07</c:v>
                </c:pt>
                <c:pt idx="2">
                  <c:v>105.5</c:v>
                </c:pt>
                <c:pt idx="3">
                  <c:v>106.35</c:v>
                </c:pt>
                <c:pt idx="4">
                  <c:v>106.62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3F-4273-B220-6B2189D8A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4.28</c:v>
                </c:pt>
                <c:pt idx="1">
                  <c:v>7.37</c:v>
                </c:pt>
                <c:pt idx="2">
                  <c:v>10.46</c:v>
                </c:pt>
                <c:pt idx="3">
                  <c:v>13.54</c:v>
                </c:pt>
                <c:pt idx="4">
                  <c:v>16.63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E3-49DC-8A73-6F6CCFCBC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20.34</c:v>
                </c:pt>
                <c:pt idx="1">
                  <c:v>21.85</c:v>
                </c:pt>
                <c:pt idx="2">
                  <c:v>25.19</c:v>
                </c:pt>
                <c:pt idx="3">
                  <c:v>25.46</c:v>
                </c:pt>
                <c:pt idx="4">
                  <c:v>24.53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E3-49DC-8A73-6F6CCFCBC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66-40D1-A250-0AEB12460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0.19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66-40D1-A250-0AEB12460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8B-4D95-A940-B9A2D291F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139.02000000000001</c:v>
                </c:pt>
                <c:pt idx="1">
                  <c:v>132.04</c:v>
                </c:pt>
                <c:pt idx="2">
                  <c:v>145.43</c:v>
                </c:pt>
                <c:pt idx="3">
                  <c:v>129.88999999999999</c:v>
                </c:pt>
                <c:pt idx="4">
                  <c:v>107.99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8B-4D95-A940-B9A2D291F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407.43</c:v>
                </c:pt>
                <c:pt idx="1">
                  <c:v>469.26</c:v>
                </c:pt>
                <c:pt idx="2">
                  <c:v>524.6</c:v>
                </c:pt>
                <c:pt idx="3">
                  <c:v>526.63</c:v>
                </c:pt>
                <c:pt idx="4">
                  <c:v>597.22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74-4ACF-A7F0-5B2EFC03C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29.13</c:v>
                </c:pt>
                <c:pt idx="1">
                  <c:v>35.69</c:v>
                </c:pt>
                <c:pt idx="2">
                  <c:v>38.4</c:v>
                </c:pt>
                <c:pt idx="3">
                  <c:v>44.04</c:v>
                </c:pt>
                <c:pt idx="4">
                  <c:v>58.25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74-4ACF-A7F0-5B2EFC03C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347.04</c:v>
                </c:pt>
                <c:pt idx="1">
                  <c:v>257.61</c:v>
                </c:pt>
                <c:pt idx="2">
                  <c:v>101.13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AE-4C45-895A-B3253B767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867.83</c:v>
                </c:pt>
                <c:pt idx="1">
                  <c:v>791.76</c:v>
                </c:pt>
                <c:pt idx="2">
                  <c:v>900.82</c:v>
                </c:pt>
                <c:pt idx="3">
                  <c:v>839.21</c:v>
                </c:pt>
                <c:pt idx="4">
                  <c:v>791.46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AE-4C45-895A-B3253B767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56.62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A1-4A74-A44F-945A8C0D9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57.08</c:v>
                </c:pt>
                <c:pt idx="1">
                  <c:v>56.26</c:v>
                </c:pt>
                <c:pt idx="2">
                  <c:v>52.94</c:v>
                </c:pt>
                <c:pt idx="3">
                  <c:v>52.05</c:v>
                </c:pt>
                <c:pt idx="4">
                  <c:v>47.96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A1-4A74-A44F-945A8C0D9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215.16</c:v>
                </c:pt>
                <c:pt idx="1">
                  <c:v>220.81</c:v>
                </c:pt>
                <c:pt idx="2">
                  <c:v>230.47</c:v>
                </c:pt>
                <c:pt idx="3">
                  <c:v>413.43</c:v>
                </c:pt>
                <c:pt idx="4">
                  <c:v>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FE-4618-91A7-190299CF0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274.99</c:v>
                </c:pt>
                <c:pt idx="1">
                  <c:v>282.08999999999997</c:v>
                </c:pt>
                <c:pt idx="2">
                  <c:v>303.27999999999997</c:v>
                </c:pt>
                <c:pt idx="3">
                  <c:v>301.86</c:v>
                </c:pt>
                <c:pt idx="4">
                  <c:v>325.85000000000002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FE-4618-91A7-190299CF0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【798.10】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【286.33】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Z85"/>
  <sheetViews>
    <sheetView showGridLines="0" tabSelected="1" view="pageBreakPreview" zoomScaleNormal="100" zoomScaleSheetLayoutView="100" workbookViewId="0"/>
  </sheetViews>
  <sheetFormatPr defaultColWidth="2.6328125" defaultRowHeight="13" x14ac:dyDescent="0.2"/>
  <cols>
    <col min="1" max="1" width="2.6328125" customWidth="1"/>
    <col min="2" max="62" width="3.7265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</row>
    <row r="3" spans="1:78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</row>
    <row r="4" spans="1:78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67" t="str">
        <f>データ!H6</f>
        <v>鹿児島県　日置市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50" t="s">
        <v>1</v>
      </c>
      <c r="C7" s="50"/>
      <c r="D7" s="50"/>
      <c r="E7" s="50"/>
      <c r="F7" s="50"/>
      <c r="G7" s="50"/>
      <c r="H7" s="50"/>
      <c r="I7" s="50" t="s">
        <v>2</v>
      </c>
      <c r="J7" s="50"/>
      <c r="K7" s="50"/>
      <c r="L7" s="50"/>
      <c r="M7" s="50"/>
      <c r="N7" s="50"/>
      <c r="O7" s="50"/>
      <c r="P7" s="50" t="s">
        <v>3</v>
      </c>
      <c r="Q7" s="50"/>
      <c r="R7" s="50"/>
      <c r="S7" s="50"/>
      <c r="T7" s="50"/>
      <c r="U7" s="50"/>
      <c r="V7" s="50"/>
      <c r="W7" s="50" t="s">
        <v>4</v>
      </c>
      <c r="X7" s="50"/>
      <c r="Y7" s="50"/>
      <c r="Z7" s="50"/>
      <c r="AA7" s="50"/>
      <c r="AB7" s="50"/>
      <c r="AC7" s="50"/>
      <c r="AD7" s="50" t="s">
        <v>5</v>
      </c>
      <c r="AE7" s="50"/>
      <c r="AF7" s="50"/>
      <c r="AG7" s="50"/>
      <c r="AH7" s="50"/>
      <c r="AI7" s="50"/>
      <c r="AJ7" s="50"/>
      <c r="AK7" s="3"/>
      <c r="AL7" s="50" t="s">
        <v>6</v>
      </c>
      <c r="AM7" s="50"/>
      <c r="AN7" s="50"/>
      <c r="AO7" s="50"/>
      <c r="AP7" s="50"/>
      <c r="AQ7" s="50"/>
      <c r="AR7" s="50"/>
      <c r="AS7" s="50"/>
      <c r="AT7" s="50" t="s">
        <v>7</v>
      </c>
      <c r="AU7" s="50"/>
      <c r="AV7" s="50"/>
      <c r="AW7" s="50"/>
      <c r="AX7" s="50"/>
      <c r="AY7" s="50"/>
      <c r="AZ7" s="50"/>
      <c r="BA7" s="50"/>
      <c r="BB7" s="50" t="s">
        <v>8</v>
      </c>
      <c r="BC7" s="50"/>
      <c r="BD7" s="50"/>
      <c r="BE7" s="50"/>
      <c r="BF7" s="50"/>
      <c r="BG7" s="50"/>
      <c r="BH7" s="50"/>
      <c r="BI7" s="50"/>
      <c r="BJ7" s="3"/>
      <c r="BK7" s="3"/>
      <c r="BL7" s="68" t="s">
        <v>9</v>
      </c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70"/>
    </row>
    <row r="8" spans="1:78" ht="18.75" customHeight="1" x14ac:dyDescent="0.2">
      <c r="A8" s="2"/>
      <c r="B8" s="64" t="str">
        <f>データ!I6</f>
        <v>法適用</v>
      </c>
      <c r="C8" s="64"/>
      <c r="D8" s="64"/>
      <c r="E8" s="64"/>
      <c r="F8" s="64"/>
      <c r="G8" s="64"/>
      <c r="H8" s="64"/>
      <c r="I8" s="64" t="str">
        <f>データ!J6</f>
        <v>下水道事業</v>
      </c>
      <c r="J8" s="64"/>
      <c r="K8" s="64"/>
      <c r="L8" s="64"/>
      <c r="M8" s="64"/>
      <c r="N8" s="64"/>
      <c r="O8" s="64"/>
      <c r="P8" s="64" t="str">
        <f>データ!K6</f>
        <v>農業集落排水</v>
      </c>
      <c r="Q8" s="64"/>
      <c r="R8" s="64"/>
      <c r="S8" s="64"/>
      <c r="T8" s="64"/>
      <c r="U8" s="64"/>
      <c r="V8" s="64"/>
      <c r="W8" s="64" t="str">
        <f>データ!L6</f>
        <v>F2</v>
      </c>
      <c r="X8" s="64"/>
      <c r="Y8" s="64"/>
      <c r="Z8" s="64"/>
      <c r="AA8" s="64"/>
      <c r="AB8" s="64"/>
      <c r="AC8" s="64"/>
      <c r="AD8" s="65" t="str">
        <f>データ!$M$6</f>
        <v>非設置</v>
      </c>
      <c r="AE8" s="65"/>
      <c r="AF8" s="65"/>
      <c r="AG8" s="65"/>
      <c r="AH8" s="65"/>
      <c r="AI8" s="65"/>
      <c r="AJ8" s="65"/>
      <c r="AK8" s="3"/>
      <c r="AL8" s="44">
        <f>データ!S6</f>
        <v>46134</v>
      </c>
      <c r="AM8" s="44"/>
      <c r="AN8" s="44"/>
      <c r="AO8" s="44"/>
      <c r="AP8" s="44"/>
      <c r="AQ8" s="44"/>
      <c r="AR8" s="44"/>
      <c r="AS8" s="44"/>
      <c r="AT8" s="45">
        <f>データ!T6</f>
        <v>253.01</v>
      </c>
      <c r="AU8" s="45"/>
      <c r="AV8" s="45"/>
      <c r="AW8" s="45"/>
      <c r="AX8" s="45"/>
      <c r="AY8" s="45"/>
      <c r="AZ8" s="45"/>
      <c r="BA8" s="45"/>
      <c r="BB8" s="45">
        <f>データ!U6</f>
        <v>182.34</v>
      </c>
      <c r="BC8" s="45"/>
      <c r="BD8" s="45"/>
      <c r="BE8" s="45"/>
      <c r="BF8" s="45"/>
      <c r="BG8" s="45"/>
      <c r="BH8" s="45"/>
      <c r="BI8" s="45"/>
      <c r="BJ8" s="3"/>
      <c r="BK8" s="3"/>
      <c r="BL8" s="60" t="s">
        <v>10</v>
      </c>
      <c r="BM8" s="61"/>
      <c r="BN8" s="62" t="s">
        <v>11</v>
      </c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3"/>
    </row>
    <row r="9" spans="1:78" ht="18.75" customHeight="1" x14ac:dyDescent="0.2">
      <c r="A9" s="2"/>
      <c r="B9" s="50" t="s">
        <v>12</v>
      </c>
      <c r="C9" s="50"/>
      <c r="D9" s="50"/>
      <c r="E9" s="50"/>
      <c r="F9" s="50"/>
      <c r="G9" s="50"/>
      <c r="H9" s="50"/>
      <c r="I9" s="50" t="s">
        <v>13</v>
      </c>
      <c r="J9" s="50"/>
      <c r="K9" s="50"/>
      <c r="L9" s="50"/>
      <c r="M9" s="50"/>
      <c r="N9" s="50"/>
      <c r="O9" s="50"/>
      <c r="P9" s="50" t="s">
        <v>14</v>
      </c>
      <c r="Q9" s="50"/>
      <c r="R9" s="50"/>
      <c r="S9" s="50"/>
      <c r="T9" s="50"/>
      <c r="U9" s="50"/>
      <c r="V9" s="50"/>
      <c r="W9" s="50" t="s">
        <v>15</v>
      </c>
      <c r="X9" s="50"/>
      <c r="Y9" s="50"/>
      <c r="Z9" s="50"/>
      <c r="AA9" s="50"/>
      <c r="AB9" s="50"/>
      <c r="AC9" s="50"/>
      <c r="AD9" s="50" t="s">
        <v>16</v>
      </c>
      <c r="AE9" s="50"/>
      <c r="AF9" s="50"/>
      <c r="AG9" s="50"/>
      <c r="AH9" s="50"/>
      <c r="AI9" s="50"/>
      <c r="AJ9" s="50"/>
      <c r="AK9" s="3"/>
      <c r="AL9" s="50" t="s">
        <v>17</v>
      </c>
      <c r="AM9" s="50"/>
      <c r="AN9" s="50"/>
      <c r="AO9" s="50"/>
      <c r="AP9" s="50"/>
      <c r="AQ9" s="50"/>
      <c r="AR9" s="50"/>
      <c r="AS9" s="50"/>
      <c r="AT9" s="50" t="s">
        <v>18</v>
      </c>
      <c r="AU9" s="50"/>
      <c r="AV9" s="50"/>
      <c r="AW9" s="50"/>
      <c r="AX9" s="50"/>
      <c r="AY9" s="50"/>
      <c r="AZ9" s="50"/>
      <c r="BA9" s="50"/>
      <c r="BB9" s="50" t="s">
        <v>19</v>
      </c>
      <c r="BC9" s="50"/>
      <c r="BD9" s="50"/>
      <c r="BE9" s="50"/>
      <c r="BF9" s="50"/>
      <c r="BG9" s="50"/>
      <c r="BH9" s="50"/>
      <c r="BI9" s="50"/>
      <c r="BJ9" s="3"/>
      <c r="BK9" s="3"/>
      <c r="BL9" s="51" t="s">
        <v>20</v>
      </c>
      <c r="BM9" s="52"/>
      <c r="BN9" s="53" t="s">
        <v>21</v>
      </c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4"/>
    </row>
    <row r="10" spans="1:78" ht="18.75" customHeight="1" x14ac:dyDescent="0.2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>
        <f>データ!O6</f>
        <v>87.7</v>
      </c>
      <c r="J10" s="45"/>
      <c r="K10" s="45"/>
      <c r="L10" s="45"/>
      <c r="M10" s="45"/>
      <c r="N10" s="45"/>
      <c r="O10" s="45"/>
      <c r="P10" s="45">
        <f>データ!P6</f>
        <v>0.92</v>
      </c>
      <c r="Q10" s="45"/>
      <c r="R10" s="45"/>
      <c r="S10" s="45"/>
      <c r="T10" s="45"/>
      <c r="U10" s="45"/>
      <c r="V10" s="45"/>
      <c r="W10" s="45">
        <f>データ!Q6</f>
        <v>100</v>
      </c>
      <c r="X10" s="45"/>
      <c r="Y10" s="45"/>
      <c r="Z10" s="45"/>
      <c r="AA10" s="45"/>
      <c r="AB10" s="45"/>
      <c r="AC10" s="45"/>
      <c r="AD10" s="44">
        <f>データ!R6</f>
        <v>3580</v>
      </c>
      <c r="AE10" s="44"/>
      <c r="AF10" s="44"/>
      <c r="AG10" s="44"/>
      <c r="AH10" s="44"/>
      <c r="AI10" s="44"/>
      <c r="AJ10" s="44"/>
      <c r="AK10" s="2"/>
      <c r="AL10" s="44">
        <f>データ!V6</f>
        <v>421</v>
      </c>
      <c r="AM10" s="44"/>
      <c r="AN10" s="44"/>
      <c r="AO10" s="44"/>
      <c r="AP10" s="44"/>
      <c r="AQ10" s="44"/>
      <c r="AR10" s="44"/>
      <c r="AS10" s="44"/>
      <c r="AT10" s="45">
        <f>データ!W6</f>
        <v>0.52</v>
      </c>
      <c r="AU10" s="45"/>
      <c r="AV10" s="45"/>
      <c r="AW10" s="45"/>
      <c r="AX10" s="45"/>
      <c r="AY10" s="45"/>
      <c r="AZ10" s="45"/>
      <c r="BA10" s="45"/>
      <c r="BB10" s="45">
        <f>データ!X6</f>
        <v>809.62</v>
      </c>
      <c r="BC10" s="45"/>
      <c r="BD10" s="45"/>
      <c r="BE10" s="45"/>
      <c r="BF10" s="45"/>
      <c r="BG10" s="45"/>
      <c r="BH10" s="45"/>
      <c r="BI10" s="45"/>
      <c r="BJ10" s="2"/>
      <c r="BK10" s="2"/>
      <c r="BL10" s="46" t="s">
        <v>22</v>
      </c>
      <c r="BM10" s="47"/>
      <c r="BN10" s="48" t="s">
        <v>23</v>
      </c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9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2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2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113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112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2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2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114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2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【104.30】</v>
      </c>
      <c r="F85" s="12" t="str">
        <f>データ!AT6</f>
        <v>【102.74】</v>
      </c>
      <c r="G85" s="12" t="str">
        <f>データ!BE6</f>
        <v>【47.19】</v>
      </c>
      <c r="H85" s="12" t="str">
        <f>データ!BP6</f>
        <v>【798.10】</v>
      </c>
      <c r="I85" s="12" t="str">
        <f>データ!CA6</f>
        <v>【54.51】</v>
      </c>
      <c r="J85" s="12" t="str">
        <f>データ!CL6</f>
        <v>【286.33】</v>
      </c>
      <c r="K85" s="12" t="str">
        <f>データ!CW6</f>
        <v>【49.92】</v>
      </c>
      <c r="L85" s="12" t="str">
        <f>データ!DH6</f>
        <v>【87.80】</v>
      </c>
      <c r="M85" s="12" t="str">
        <f>データ!DS6</f>
        <v>【28.46】</v>
      </c>
      <c r="N85" s="12" t="str">
        <f>データ!ED6</f>
        <v>【0.03】</v>
      </c>
      <c r="O85" s="12" t="str">
        <f>データ!EO6</f>
        <v>【0.02】</v>
      </c>
    </row>
  </sheetData>
  <sheetProtection algorithmName="SHA-512" hashValue="PDm5eHdsxnVOcqPpbtan7OHvtp6ZXAkv3hTAlAVvxOOUoX0kv5YHDWMCF2HQsV8ufmv+Fzns1bTf8et/0tGNdw==" saltValue="8Okcb2bmJjj1szy5s1+w3Q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" x14ac:dyDescent="0.2"/>
  <cols>
    <col min="2" max="144" width="11.9062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28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2">
      <c r="A4" s="14" t="s">
        <v>54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55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56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57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58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59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60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61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62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63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64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65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2">
      <c r="A5" s="14" t="s">
        <v>66</v>
      </c>
      <c r="B5" s="17"/>
      <c r="C5" s="17"/>
      <c r="D5" s="17"/>
      <c r="E5" s="17"/>
      <c r="F5" s="17"/>
      <c r="G5" s="17"/>
      <c r="H5" s="18" t="s">
        <v>67</v>
      </c>
      <c r="I5" s="18" t="s">
        <v>68</v>
      </c>
      <c r="J5" s="18" t="s">
        <v>69</v>
      </c>
      <c r="K5" s="18" t="s">
        <v>70</v>
      </c>
      <c r="L5" s="18" t="s">
        <v>71</v>
      </c>
      <c r="M5" s="18" t="s">
        <v>5</v>
      </c>
      <c r="N5" s="18" t="s">
        <v>72</v>
      </c>
      <c r="O5" s="18" t="s">
        <v>73</v>
      </c>
      <c r="P5" s="18" t="s">
        <v>74</v>
      </c>
      <c r="Q5" s="18" t="s">
        <v>75</v>
      </c>
      <c r="R5" s="18" t="s">
        <v>76</v>
      </c>
      <c r="S5" s="18" t="s">
        <v>77</v>
      </c>
      <c r="T5" s="18" t="s">
        <v>78</v>
      </c>
      <c r="U5" s="18" t="s">
        <v>79</v>
      </c>
      <c r="V5" s="18" t="s">
        <v>80</v>
      </c>
      <c r="W5" s="18" t="s">
        <v>81</v>
      </c>
      <c r="X5" s="18" t="s">
        <v>82</v>
      </c>
      <c r="Y5" s="18" t="s">
        <v>83</v>
      </c>
      <c r="Z5" s="18" t="s">
        <v>84</v>
      </c>
      <c r="AA5" s="18" t="s">
        <v>85</v>
      </c>
      <c r="AB5" s="18" t="s">
        <v>86</v>
      </c>
      <c r="AC5" s="18" t="s">
        <v>87</v>
      </c>
      <c r="AD5" s="18" t="s">
        <v>88</v>
      </c>
      <c r="AE5" s="18" t="s">
        <v>89</v>
      </c>
      <c r="AF5" s="18" t="s">
        <v>90</v>
      </c>
      <c r="AG5" s="18" t="s">
        <v>91</v>
      </c>
      <c r="AH5" s="18" t="s">
        <v>92</v>
      </c>
      <c r="AI5" s="18" t="s">
        <v>31</v>
      </c>
      <c r="AJ5" s="18" t="s">
        <v>83</v>
      </c>
      <c r="AK5" s="18" t="s">
        <v>84</v>
      </c>
      <c r="AL5" s="18" t="s">
        <v>85</v>
      </c>
      <c r="AM5" s="18" t="s">
        <v>86</v>
      </c>
      <c r="AN5" s="18" t="s">
        <v>87</v>
      </c>
      <c r="AO5" s="18" t="s">
        <v>88</v>
      </c>
      <c r="AP5" s="18" t="s">
        <v>89</v>
      </c>
      <c r="AQ5" s="18" t="s">
        <v>90</v>
      </c>
      <c r="AR5" s="18" t="s">
        <v>91</v>
      </c>
      <c r="AS5" s="18" t="s">
        <v>92</v>
      </c>
      <c r="AT5" s="18" t="s">
        <v>93</v>
      </c>
      <c r="AU5" s="18" t="s">
        <v>83</v>
      </c>
      <c r="AV5" s="18" t="s">
        <v>84</v>
      </c>
      <c r="AW5" s="18" t="s">
        <v>85</v>
      </c>
      <c r="AX5" s="18" t="s">
        <v>86</v>
      </c>
      <c r="AY5" s="18" t="s">
        <v>87</v>
      </c>
      <c r="AZ5" s="18" t="s">
        <v>88</v>
      </c>
      <c r="BA5" s="18" t="s">
        <v>89</v>
      </c>
      <c r="BB5" s="18" t="s">
        <v>90</v>
      </c>
      <c r="BC5" s="18" t="s">
        <v>91</v>
      </c>
      <c r="BD5" s="18" t="s">
        <v>92</v>
      </c>
      <c r="BE5" s="18" t="s">
        <v>93</v>
      </c>
      <c r="BF5" s="18" t="s">
        <v>83</v>
      </c>
      <c r="BG5" s="18" t="s">
        <v>84</v>
      </c>
      <c r="BH5" s="18" t="s">
        <v>85</v>
      </c>
      <c r="BI5" s="18" t="s">
        <v>86</v>
      </c>
      <c r="BJ5" s="18" t="s">
        <v>87</v>
      </c>
      <c r="BK5" s="18" t="s">
        <v>88</v>
      </c>
      <c r="BL5" s="18" t="s">
        <v>89</v>
      </c>
      <c r="BM5" s="18" t="s">
        <v>90</v>
      </c>
      <c r="BN5" s="18" t="s">
        <v>91</v>
      </c>
      <c r="BO5" s="18" t="s">
        <v>92</v>
      </c>
      <c r="BP5" s="18" t="s">
        <v>93</v>
      </c>
      <c r="BQ5" s="18" t="s">
        <v>83</v>
      </c>
      <c r="BR5" s="18" t="s">
        <v>84</v>
      </c>
      <c r="BS5" s="18" t="s">
        <v>85</v>
      </c>
      <c r="BT5" s="18" t="s">
        <v>86</v>
      </c>
      <c r="BU5" s="18" t="s">
        <v>87</v>
      </c>
      <c r="BV5" s="18" t="s">
        <v>88</v>
      </c>
      <c r="BW5" s="18" t="s">
        <v>89</v>
      </c>
      <c r="BX5" s="18" t="s">
        <v>90</v>
      </c>
      <c r="BY5" s="18" t="s">
        <v>91</v>
      </c>
      <c r="BZ5" s="18" t="s">
        <v>92</v>
      </c>
      <c r="CA5" s="18" t="s">
        <v>93</v>
      </c>
      <c r="CB5" s="18" t="s">
        <v>83</v>
      </c>
      <c r="CC5" s="18" t="s">
        <v>84</v>
      </c>
      <c r="CD5" s="18" t="s">
        <v>85</v>
      </c>
      <c r="CE5" s="18" t="s">
        <v>86</v>
      </c>
      <c r="CF5" s="18" t="s">
        <v>87</v>
      </c>
      <c r="CG5" s="18" t="s">
        <v>88</v>
      </c>
      <c r="CH5" s="18" t="s">
        <v>89</v>
      </c>
      <c r="CI5" s="18" t="s">
        <v>90</v>
      </c>
      <c r="CJ5" s="18" t="s">
        <v>91</v>
      </c>
      <c r="CK5" s="18" t="s">
        <v>92</v>
      </c>
      <c r="CL5" s="18" t="s">
        <v>93</v>
      </c>
      <c r="CM5" s="18" t="s">
        <v>83</v>
      </c>
      <c r="CN5" s="18" t="s">
        <v>84</v>
      </c>
      <c r="CO5" s="18" t="s">
        <v>85</v>
      </c>
      <c r="CP5" s="18" t="s">
        <v>86</v>
      </c>
      <c r="CQ5" s="18" t="s">
        <v>87</v>
      </c>
      <c r="CR5" s="18" t="s">
        <v>88</v>
      </c>
      <c r="CS5" s="18" t="s">
        <v>89</v>
      </c>
      <c r="CT5" s="18" t="s">
        <v>90</v>
      </c>
      <c r="CU5" s="18" t="s">
        <v>91</v>
      </c>
      <c r="CV5" s="18" t="s">
        <v>92</v>
      </c>
      <c r="CW5" s="18" t="s">
        <v>93</v>
      </c>
      <c r="CX5" s="18" t="s">
        <v>83</v>
      </c>
      <c r="CY5" s="18" t="s">
        <v>84</v>
      </c>
      <c r="CZ5" s="18" t="s">
        <v>85</v>
      </c>
      <c r="DA5" s="18" t="s">
        <v>86</v>
      </c>
      <c r="DB5" s="18" t="s">
        <v>87</v>
      </c>
      <c r="DC5" s="18" t="s">
        <v>88</v>
      </c>
      <c r="DD5" s="18" t="s">
        <v>89</v>
      </c>
      <c r="DE5" s="18" t="s">
        <v>90</v>
      </c>
      <c r="DF5" s="18" t="s">
        <v>91</v>
      </c>
      <c r="DG5" s="18" t="s">
        <v>92</v>
      </c>
      <c r="DH5" s="18" t="s">
        <v>93</v>
      </c>
      <c r="DI5" s="18" t="s">
        <v>83</v>
      </c>
      <c r="DJ5" s="18" t="s">
        <v>84</v>
      </c>
      <c r="DK5" s="18" t="s">
        <v>85</v>
      </c>
      <c r="DL5" s="18" t="s">
        <v>86</v>
      </c>
      <c r="DM5" s="18" t="s">
        <v>87</v>
      </c>
      <c r="DN5" s="18" t="s">
        <v>88</v>
      </c>
      <c r="DO5" s="18" t="s">
        <v>89</v>
      </c>
      <c r="DP5" s="18" t="s">
        <v>90</v>
      </c>
      <c r="DQ5" s="18" t="s">
        <v>91</v>
      </c>
      <c r="DR5" s="18" t="s">
        <v>92</v>
      </c>
      <c r="DS5" s="18" t="s">
        <v>93</v>
      </c>
      <c r="DT5" s="18" t="s">
        <v>83</v>
      </c>
      <c r="DU5" s="18" t="s">
        <v>84</v>
      </c>
      <c r="DV5" s="18" t="s">
        <v>85</v>
      </c>
      <c r="DW5" s="18" t="s">
        <v>86</v>
      </c>
      <c r="DX5" s="18" t="s">
        <v>87</v>
      </c>
      <c r="DY5" s="18" t="s">
        <v>88</v>
      </c>
      <c r="DZ5" s="18" t="s">
        <v>89</v>
      </c>
      <c r="EA5" s="18" t="s">
        <v>90</v>
      </c>
      <c r="EB5" s="18" t="s">
        <v>91</v>
      </c>
      <c r="EC5" s="18" t="s">
        <v>92</v>
      </c>
      <c r="ED5" s="18" t="s">
        <v>93</v>
      </c>
      <c r="EE5" s="18" t="s">
        <v>83</v>
      </c>
      <c r="EF5" s="18" t="s">
        <v>84</v>
      </c>
      <c r="EG5" s="18" t="s">
        <v>85</v>
      </c>
      <c r="EH5" s="18" t="s">
        <v>86</v>
      </c>
      <c r="EI5" s="18" t="s">
        <v>87</v>
      </c>
      <c r="EJ5" s="18" t="s">
        <v>88</v>
      </c>
      <c r="EK5" s="18" t="s">
        <v>89</v>
      </c>
      <c r="EL5" s="18" t="s">
        <v>90</v>
      </c>
      <c r="EM5" s="18" t="s">
        <v>91</v>
      </c>
      <c r="EN5" s="18" t="s">
        <v>92</v>
      </c>
      <c r="EO5" s="18" t="s">
        <v>93</v>
      </c>
    </row>
    <row r="6" spans="1:148" s="22" customFormat="1" x14ac:dyDescent="0.2">
      <c r="A6" s="14" t="s">
        <v>94</v>
      </c>
      <c r="B6" s="19">
        <f>B7</f>
        <v>2024</v>
      </c>
      <c r="C6" s="19">
        <f t="shared" ref="C6:X6" si="3">C7</f>
        <v>462161</v>
      </c>
      <c r="D6" s="19">
        <f t="shared" si="3"/>
        <v>46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鹿児島県　日置市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F2</v>
      </c>
      <c r="M6" s="19" t="str">
        <f t="shared" si="3"/>
        <v>非設置</v>
      </c>
      <c r="N6" s="20" t="str">
        <f t="shared" si="3"/>
        <v>-</v>
      </c>
      <c r="O6" s="20">
        <f t="shared" si="3"/>
        <v>87.7</v>
      </c>
      <c r="P6" s="20">
        <f t="shared" si="3"/>
        <v>0.92</v>
      </c>
      <c r="Q6" s="20">
        <f t="shared" si="3"/>
        <v>100</v>
      </c>
      <c r="R6" s="20">
        <f t="shared" si="3"/>
        <v>3580</v>
      </c>
      <c r="S6" s="20">
        <f t="shared" si="3"/>
        <v>46134</v>
      </c>
      <c r="T6" s="20">
        <f t="shared" si="3"/>
        <v>253.01</v>
      </c>
      <c r="U6" s="20">
        <f t="shared" si="3"/>
        <v>182.34</v>
      </c>
      <c r="V6" s="20">
        <f t="shared" si="3"/>
        <v>421</v>
      </c>
      <c r="W6" s="20">
        <f t="shared" si="3"/>
        <v>0.52</v>
      </c>
      <c r="X6" s="20">
        <f t="shared" si="3"/>
        <v>809.62</v>
      </c>
      <c r="Y6" s="21">
        <f>IF(Y7="",NA(),Y7)</f>
        <v>168.67</v>
      </c>
      <c r="Z6" s="21">
        <f t="shared" ref="Z6:AH6" si="4">IF(Z7="",NA(),Z7)</f>
        <v>197.95</v>
      </c>
      <c r="AA6" s="21">
        <f t="shared" si="4"/>
        <v>187.44</v>
      </c>
      <c r="AB6" s="21">
        <f t="shared" si="4"/>
        <v>146.41999999999999</v>
      </c>
      <c r="AC6" s="21">
        <f t="shared" si="4"/>
        <v>189.81</v>
      </c>
      <c r="AD6" s="21">
        <f t="shared" si="4"/>
        <v>106.37</v>
      </c>
      <c r="AE6" s="21">
        <f t="shared" si="4"/>
        <v>106.07</v>
      </c>
      <c r="AF6" s="21">
        <f t="shared" si="4"/>
        <v>105.5</v>
      </c>
      <c r="AG6" s="21">
        <f t="shared" si="4"/>
        <v>106.35</v>
      </c>
      <c r="AH6" s="21">
        <f t="shared" si="4"/>
        <v>106.62</v>
      </c>
      <c r="AI6" s="20" t="str">
        <f>IF(AI7="","",IF(AI7="-","【-】","【"&amp;SUBSTITUTE(TEXT(AI7,"#,##0.00"),"-","△")&amp;"】"))</f>
        <v>【104.30】</v>
      </c>
      <c r="AJ6" s="20">
        <f>IF(AJ7="",NA(),AJ7)</f>
        <v>0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>
        <f t="shared" si="5"/>
        <v>139.02000000000001</v>
      </c>
      <c r="AP6" s="21">
        <f t="shared" si="5"/>
        <v>132.04</v>
      </c>
      <c r="AQ6" s="21">
        <f t="shared" si="5"/>
        <v>145.43</v>
      </c>
      <c r="AR6" s="21">
        <f t="shared" si="5"/>
        <v>129.88999999999999</v>
      </c>
      <c r="AS6" s="21">
        <f t="shared" si="5"/>
        <v>107.99</v>
      </c>
      <c r="AT6" s="20" t="str">
        <f>IF(AT7="","",IF(AT7="-","【-】","【"&amp;SUBSTITUTE(TEXT(AT7,"#,##0.00"),"-","△")&amp;"】"))</f>
        <v>【102.74】</v>
      </c>
      <c r="AU6" s="21">
        <f>IF(AU7="",NA(),AU7)</f>
        <v>407.43</v>
      </c>
      <c r="AV6" s="21">
        <f t="shared" ref="AV6:BD6" si="6">IF(AV7="",NA(),AV7)</f>
        <v>469.26</v>
      </c>
      <c r="AW6" s="21">
        <f t="shared" si="6"/>
        <v>524.6</v>
      </c>
      <c r="AX6" s="21">
        <f t="shared" si="6"/>
        <v>526.63</v>
      </c>
      <c r="AY6" s="21">
        <f t="shared" si="6"/>
        <v>597.22</v>
      </c>
      <c r="AZ6" s="21">
        <f t="shared" si="6"/>
        <v>29.13</v>
      </c>
      <c r="BA6" s="21">
        <f t="shared" si="6"/>
        <v>35.69</v>
      </c>
      <c r="BB6" s="21">
        <f t="shared" si="6"/>
        <v>38.4</v>
      </c>
      <c r="BC6" s="21">
        <f t="shared" si="6"/>
        <v>44.04</v>
      </c>
      <c r="BD6" s="21">
        <f t="shared" si="6"/>
        <v>58.25</v>
      </c>
      <c r="BE6" s="20" t="str">
        <f>IF(BE7="","",IF(BE7="-","【-】","【"&amp;SUBSTITUTE(TEXT(BE7,"#,##0.00"),"-","△")&amp;"】"))</f>
        <v>【47.19】</v>
      </c>
      <c r="BF6" s="21">
        <f>IF(BF7="",NA(),BF7)</f>
        <v>347.04</v>
      </c>
      <c r="BG6" s="21">
        <f t="shared" ref="BG6:BO6" si="7">IF(BG7="",NA(),BG7)</f>
        <v>257.61</v>
      </c>
      <c r="BH6" s="21">
        <f t="shared" si="7"/>
        <v>101.13</v>
      </c>
      <c r="BI6" s="20">
        <f t="shared" si="7"/>
        <v>0</v>
      </c>
      <c r="BJ6" s="20">
        <f t="shared" si="7"/>
        <v>0</v>
      </c>
      <c r="BK6" s="21">
        <f t="shared" si="7"/>
        <v>867.83</v>
      </c>
      <c r="BL6" s="21">
        <f t="shared" si="7"/>
        <v>791.76</v>
      </c>
      <c r="BM6" s="21">
        <f t="shared" si="7"/>
        <v>900.82</v>
      </c>
      <c r="BN6" s="21">
        <f t="shared" si="7"/>
        <v>839.21</v>
      </c>
      <c r="BO6" s="21">
        <f t="shared" si="7"/>
        <v>791.46</v>
      </c>
      <c r="BP6" s="20" t="str">
        <f>IF(BP7="","",IF(BP7="-","【-】","【"&amp;SUBSTITUTE(TEXT(BP7,"#,##0.00"),"-","△")&amp;"】"))</f>
        <v>【798.10】</v>
      </c>
      <c r="BQ6" s="21">
        <f>IF(BQ7="",NA(),BQ7)</f>
        <v>100</v>
      </c>
      <c r="BR6" s="21">
        <f t="shared" ref="BR6:BZ6" si="8">IF(BR7="",NA(),BR7)</f>
        <v>100</v>
      </c>
      <c r="BS6" s="21">
        <f t="shared" si="8"/>
        <v>100</v>
      </c>
      <c r="BT6" s="21">
        <f t="shared" si="8"/>
        <v>56.62</v>
      </c>
      <c r="BU6" s="21">
        <f t="shared" si="8"/>
        <v>100</v>
      </c>
      <c r="BV6" s="21">
        <f t="shared" si="8"/>
        <v>57.08</v>
      </c>
      <c r="BW6" s="21">
        <f t="shared" si="8"/>
        <v>56.26</v>
      </c>
      <c r="BX6" s="21">
        <f t="shared" si="8"/>
        <v>52.94</v>
      </c>
      <c r="BY6" s="21">
        <f t="shared" si="8"/>
        <v>52.05</v>
      </c>
      <c r="BZ6" s="21">
        <f t="shared" si="8"/>
        <v>47.96</v>
      </c>
      <c r="CA6" s="20" t="str">
        <f>IF(CA7="","",IF(CA7="-","【-】","【"&amp;SUBSTITUTE(TEXT(CA7,"#,##0.00"),"-","△")&amp;"】"))</f>
        <v>【54.51】</v>
      </c>
      <c r="CB6" s="21">
        <f>IF(CB7="",NA(),CB7)</f>
        <v>215.16</v>
      </c>
      <c r="CC6" s="21">
        <f t="shared" ref="CC6:CK6" si="9">IF(CC7="",NA(),CC7)</f>
        <v>220.81</v>
      </c>
      <c r="CD6" s="21">
        <f t="shared" si="9"/>
        <v>230.47</v>
      </c>
      <c r="CE6" s="21">
        <f t="shared" si="9"/>
        <v>413.43</v>
      </c>
      <c r="CF6" s="21">
        <f t="shared" si="9"/>
        <v>234</v>
      </c>
      <c r="CG6" s="21">
        <f t="shared" si="9"/>
        <v>274.99</v>
      </c>
      <c r="CH6" s="21">
        <f t="shared" si="9"/>
        <v>282.08999999999997</v>
      </c>
      <c r="CI6" s="21">
        <f t="shared" si="9"/>
        <v>303.27999999999997</v>
      </c>
      <c r="CJ6" s="21">
        <f t="shared" si="9"/>
        <v>301.86</v>
      </c>
      <c r="CK6" s="21">
        <f t="shared" si="9"/>
        <v>325.85000000000002</v>
      </c>
      <c r="CL6" s="20" t="str">
        <f>IF(CL7="","",IF(CL7="-","【-】","【"&amp;SUBSTITUTE(TEXT(CL7,"#,##0.00"),"-","△")&amp;"】"))</f>
        <v>【286.33】</v>
      </c>
      <c r="CM6" s="21">
        <f>IF(CM7="",NA(),CM7)</f>
        <v>53.67</v>
      </c>
      <c r="CN6" s="21">
        <f t="shared" ref="CN6:CV6" si="10">IF(CN7="",NA(),CN7)</f>
        <v>46</v>
      </c>
      <c r="CO6" s="21">
        <f t="shared" si="10"/>
        <v>41.67</v>
      </c>
      <c r="CP6" s="21">
        <f t="shared" si="10"/>
        <v>41.67</v>
      </c>
      <c r="CQ6" s="21">
        <f t="shared" si="10"/>
        <v>40.67</v>
      </c>
      <c r="CR6" s="21">
        <f t="shared" si="10"/>
        <v>54.83</v>
      </c>
      <c r="CS6" s="21">
        <f t="shared" si="10"/>
        <v>66.53</v>
      </c>
      <c r="CT6" s="21">
        <f t="shared" si="10"/>
        <v>52.35</v>
      </c>
      <c r="CU6" s="21">
        <f t="shared" si="10"/>
        <v>46.25</v>
      </c>
      <c r="CV6" s="21">
        <f t="shared" si="10"/>
        <v>45.32</v>
      </c>
      <c r="CW6" s="20" t="str">
        <f>IF(CW7="","",IF(CW7="-","【-】","【"&amp;SUBSTITUTE(TEXT(CW7,"#,##0.00"),"-","△")&amp;"】"))</f>
        <v>【49.92】</v>
      </c>
      <c r="CX6" s="21">
        <f>IF(CX7="",NA(),CX7)</f>
        <v>98.31</v>
      </c>
      <c r="CY6" s="21">
        <f t="shared" ref="CY6:DG6" si="11">IF(CY7="",NA(),CY7)</f>
        <v>98.22</v>
      </c>
      <c r="CZ6" s="21">
        <f t="shared" si="11"/>
        <v>98.17</v>
      </c>
      <c r="DA6" s="21">
        <f t="shared" si="11"/>
        <v>98.62</v>
      </c>
      <c r="DB6" s="21">
        <f t="shared" si="11"/>
        <v>98.57</v>
      </c>
      <c r="DC6" s="21">
        <f t="shared" si="11"/>
        <v>84.7</v>
      </c>
      <c r="DD6" s="21">
        <f t="shared" si="11"/>
        <v>84.67</v>
      </c>
      <c r="DE6" s="21">
        <f t="shared" si="11"/>
        <v>84.39</v>
      </c>
      <c r="DF6" s="21">
        <f t="shared" si="11"/>
        <v>83.96</v>
      </c>
      <c r="DG6" s="21">
        <f t="shared" si="11"/>
        <v>83.54</v>
      </c>
      <c r="DH6" s="20" t="str">
        <f>IF(DH7="","",IF(DH7="-","【-】","【"&amp;SUBSTITUTE(TEXT(DH7,"#,##0.00"),"-","△")&amp;"】"))</f>
        <v>【87.80】</v>
      </c>
      <c r="DI6" s="21">
        <f>IF(DI7="",NA(),DI7)</f>
        <v>4.28</v>
      </c>
      <c r="DJ6" s="21">
        <f t="shared" ref="DJ6:DR6" si="12">IF(DJ7="",NA(),DJ7)</f>
        <v>7.37</v>
      </c>
      <c r="DK6" s="21">
        <f t="shared" si="12"/>
        <v>10.46</v>
      </c>
      <c r="DL6" s="21">
        <f t="shared" si="12"/>
        <v>13.54</v>
      </c>
      <c r="DM6" s="21">
        <f t="shared" si="12"/>
        <v>16.63</v>
      </c>
      <c r="DN6" s="21">
        <f t="shared" si="12"/>
        <v>20.34</v>
      </c>
      <c r="DO6" s="21">
        <f t="shared" si="12"/>
        <v>21.85</v>
      </c>
      <c r="DP6" s="21">
        <f t="shared" si="12"/>
        <v>25.19</v>
      </c>
      <c r="DQ6" s="21">
        <f t="shared" si="12"/>
        <v>25.46</v>
      </c>
      <c r="DR6" s="21">
        <f t="shared" si="12"/>
        <v>24.53</v>
      </c>
      <c r="DS6" s="20" t="str">
        <f>IF(DS7="","",IF(DS7="-","【-】","【"&amp;SUBSTITUTE(TEXT(DS7,"#,##0.00"),"-","△")&amp;"】"))</f>
        <v>【28.46】</v>
      </c>
      <c r="DT6" s="20">
        <f>IF(DT7="",NA(),DT7)</f>
        <v>0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0">
        <f t="shared" si="13"/>
        <v>0</v>
      </c>
      <c r="DZ6" s="20">
        <f t="shared" si="13"/>
        <v>0</v>
      </c>
      <c r="EA6" s="20">
        <f t="shared" si="13"/>
        <v>0</v>
      </c>
      <c r="EB6" s="21">
        <f t="shared" si="13"/>
        <v>0.19</v>
      </c>
      <c r="EC6" s="20">
        <f t="shared" si="13"/>
        <v>0</v>
      </c>
      <c r="ED6" s="20" t="str">
        <f>IF(ED7="","",IF(ED7="-","【-】","【"&amp;SUBSTITUTE(TEXT(ED7,"#,##0.00"),"-","△")&amp;"】"))</f>
        <v>【0.03】</v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0.25</v>
      </c>
      <c r="EK6" s="21">
        <f t="shared" si="14"/>
        <v>0.05</v>
      </c>
      <c r="EL6" s="21">
        <f t="shared" si="14"/>
        <v>0.03</v>
      </c>
      <c r="EM6" s="21">
        <f t="shared" si="14"/>
        <v>0.03</v>
      </c>
      <c r="EN6" s="21">
        <f t="shared" si="14"/>
        <v>0.03</v>
      </c>
      <c r="EO6" s="20" t="str">
        <f>IF(EO7="","",IF(EO7="-","【-】","【"&amp;SUBSTITUTE(TEXT(EO7,"#,##0.00"),"-","△")&amp;"】"))</f>
        <v>【0.02】</v>
      </c>
    </row>
    <row r="7" spans="1:148" s="22" customFormat="1" x14ac:dyDescent="0.2">
      <c r="A7" s="14"/>
      <c r="B7" s="23">
        <v>2024</v>
      </c>
      <c r="C7" s="23">
        <v>462161</v>
      </c>
      <c r="D7" s="23">
        <v>46</v>
      </c>
      <c r="E7" s="23">
        <v>17</v>
      </c>
      <c r="F7" s="23">
        <v>5</v>
      </c>
      <c r="G7" s="23">
        <v>0</v>
      </c>
      <c r="H7" s="23" t="s">
        <v>95</v>
      </c>
      <c r="I7" s="23" t="s">
        <v>96</v>
      </c>
      <c r="J7" s="23" t="s">
        <v>97</v>
      </c>
      <c r="K7" s="23" t="s">
        <v>98</v>
      </c>
      <c r="L7" s="23" t="s">
        <v>99</v>
      </c>
      <c r="M7" s="23" t="s">
        <v>100</v>
      </c>
      <c r="N7" s="24" t="s">
        <v>101</v>
      </c>
      <c r="O7" s="24">
        <v>87.7</v>
      </c>
      <c r="P7" s="24">
        <v>0.92</v>
      </c>
      <c r="Q7" s="24">
        <v>100</v>
      </c>
      <c r="R7" s="24">
        <v>3580</v>
      </c>
      <c r="S7" s="24">
        <v>46134</v>
      </c>
      <c r="T7" s="24">
        <v>253.01</v>
      </c>
      <c r="U7" s="24">
        <v>182.34</v>
      </c>
      <c r="V7" s="24">
        <v>421</v>
      </c>
      <c r="W7" s="24">
        <v>0.52</v>
      </c>
      <c r="X7" s="24">
        <v>809.62</v>
      </c>
      <c r="Y7" s="24">
        <v>168.67</v>
      </c>
      <c r="Z7" s="24">
        <v>197.95</v>
      </c>
      <c r="AA7" s="24">
        <v>187.44</v>
      </c>
      <c r="AB7" s="24">
        <v>146.41999999999999</v>
      </c>
      <c r="AC7" s="24">
        <v>189.81</v>
      </c>
      <c r="AD7" s="24">
        <v>106.37</v>
      </c>
      <c r="AE7" s="24">
        <v>106.07</v>
      </c>
      <c r="AF7" s="24">
        <v>105.5</v>
      </c>
      <c r="AG7" s="24">
        <v>106.35</v>
      </c>
      <c r="AH7" s="24">
        <v>106.62</v>
      </c>
      <c r="AI7" s="24">
        <v>104.3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139.02000000000001</v>
      </c>
      <c r="AP7" s="24">
        <v>132.04</v>
      </c>
      <c r="AQ7" s="24">
        <v>145.43</v>
      </c>
      <c r="AR7" s="24">
        <v>129.88999999999999</v>
      </c>
      <c r="AS7" s="24">
        <v>107.99</v>
      </c>
      <c r="AT7" s="24">
        <v>102.74</v>
      </c>
      <c r="AU7" s="24">
        <v>407.43</v>
      </c>
      <c r="AV7" s="24">
        <v>469.26</v>
      </c>
      <c r="AW7" s="24">
        <v>524.6</v>
      </c>
      <c r="AX7" s="24">
        <v>526.63</v>
      </c>
      <c r="AY7" s="24">
        <v>597.22</v>
      </c>
      <c r="AZ7" s="24">
        <v>29.13</v>
      </c>
      <c r="BA7" s="24">
        <v>35.69</v>
      </c>
      <c r="BB7" s="24">
        <v>38.4</v>
      </c>
      <c r="BC7" s="24">
        <v>44.04</v>
      </c>
      <c r="BD7" s="24">
        <v>58.25</v>
      </c>
      <c r="BE7" s="24">
        <v>47.19</v>
      </c>
      <c r="BF7" s="24">
        <v>347.04</v>
      </c>
      <c r="BG7" s="24">
        <v>257.61</v>
      </c>
      <c r="BH7" s="24">
        <v>101.13</v>
      </c>
      <c r="BI7" s="24">
        <v>0</v>
      </c>
      <c r="BJ7" s="24">
        <v>0</v>
      </c>
      <c r="BK7" s="24">
        <v>867.83</v>
      </c>
      <c r="BL7" s="24">
        <v>791.76</v>
      </c>
      <c r="BM7" s="24">
        <v>900.82</v>
      </c>
      <c r="BN7" s="24">
        <v>839.21</v>
      </c>
      <c r="BO7" s="24">
        <v>791.46</v>
      </c>
      <c r="BP7" s="24">
        <v>798.1</v>
      </c>
      <c r="BQ7" s="24">
        <v>100</v>
      </c>
      <c r="BR7" s="24">
        <v>100</v>
      </c>
      <c r="BS7" s="24">
        <v>100</v>
      </c>
      <c r="BT7" s="24">
        <v>56.62</v>
      </c>
      <c r="BU7" s="24">
        <v>100</v>
      </c>
      <c r="BV7" s="24">
        <v>57.08</v>
      </c>
      <c r="BW7" s="24">
        <v>56.26</v>
      </c>
      <c r="BX7" s="24">
        <v>52.94</v>
      </c>
      <c r="BY7" s="24">
        <v>52.05</v>
      </c>
      <c r="BZ7" s="24">
        <v>47.96</v>
      </c>
      <c r="CA7" s="24">
        <v>54.51</v>
      </c>
      <c r="CB7" s="24">
        <v>215.16</v>
      </c>
      <c r="CC7" s="24">
        <v>220.81</v>
      </c>
      <c r="CD7" s="24">
        <v>230.47</v>
      </c>
      <c r="CE7" s="24">
        <v>413.43</v>
      </c>
      <c r="CF7" s="24">
        <v>234</v>
      </c>
      <c r="CG7" s="24">
        <v>274.99</v>
      </c>
      <c r="CH7" s="24">
        <v>282.08999999999997</v>
      </c>
      <c r="CI7" s="24">
        <v>303.27999999999997</v>
      </c>
      <c r="CJ7" s="24">
        <v>301.86</v>
      </c>
      <c r="CK7" s="24">
        <v>325.85000000000002</v>
      </c>
      <c r="CL7" s="24">
        <v>286.33</v>
      </c>
      <c r="CM7" s="24">
        <v>53.67</v>
      </c>
      <c r="CN7" s="24">
        <v>46</v>
      </c>
      <c r="CO7" s="24">
        <v>41.67</v>
      </c>
      <c r="CP7" s="24">
        <v>41.67</v>
      </c>
      <c r="CQ7" s="24">
        <v>40.67</v>
      </c>
      <c r="CR7" s="24">
        <v>54.83</v>
      </c>
      <c r="CS7" s="24">
        <v>66.53</v>
      </c>
      <c r="CT7" s="24">
        <v>52.35</v>
      </c>
      <c r="CU7" s="24">
        <v>46.25</v>
      </c>
      <c r="CV7" s="24">
        <v>45.32</v>
      </c>
      <c r="CW7" s="24">
        <v>49.92</v>
      </c>
      <c r="CX7" s="24">
        <v>98.31</v>
      </c>
      <c r="CY7" s="24">
        <v>98.22</v>
      </c>
      <c r="CZ7" s="24">
        <v>98.17</v>
      </c>
      <c r="DA7" s="24">
        <v>98.62</v>
      </c>
      <c r="DB7" s="24">
        <v>98.57</v>
      </c>
      <c r="DC7" s="24">
        <v>84.7</v>
      </c>
      <c r="DD7" s="24">
        <v>84.67</v>
      </c>
      <c r="DE7" s="24">
        <v>84.39</v>
      </c>
      <c r="DF7" s="24">
        <v>83.96</v>
      </c>
      <c r="DG7" s="24">
        <v>83.54</v>
      </c>
      <c r="DH7" s="24">
        <v>87.8</v>
      </c>
      <c r="DI7" s="24">
        <v>4.28</v>
      </c>
      <c r="DJ7" s="24">
        <v>7.37</v>
      </c>
      <c r="DK7" s="24">
        <v>10.46</v>
      </c>
      <c r="DL7" s="24">
        <v>13.54</v>
      </c>
      <c r="DM7" s="24">
        <v>16.63</v>
      </c>
      <c r="DN7" s="24">
        <v>20.34</v>
      </c>
      <c r="DO7" s="24">
        <v>21.85</v>
      </c>
      <c r="DP7" s="24">
        <v>25.19</v>
      </c>
      <c r="DQ7" s="24">
        <v>25.46</v>
      </c>
      <c r="DR7" s="24">
        <v>24.53</v>
      </c>
      <c r="DS7" s="24">
        <v>28.46</v>
      </c>
      <c r="DT7" s="24">
        <v>0</v>
      </c>
      <c r="DU7" s="24">
        <v>0</v>
      </c>
      <c r="DV7" s="24">
        <v>0</v>
      </c>
      <c r="DW7" s="24">
        <v>0</v>
      </c>
      <c r="DX7" s="24">
        <v>0</v>
      </c>
      <c r="DY7" s="24">
        <v>0</v>
      </c>
      <c r="DZ7" s="24">
        <v>0</v>
      </c>
      <c r="EA7" s="24">
        <v>0</v>
      </c>
      <c r="EB7" s="24">
        <v>0.19</v>
      </c>
      <c r="EC7" s="24">
        <v>0</v>
      </c>
      <c r="ED7" s="24">
        <v>0.03</v>
      </c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0.25</v>
      </c>
      <c r="EK7" s="24">
        <v>0.05</v>
      </c>
      <c r="EL7" s="24">
        <v>0.03</v>
      </c>
      <c r="EM7" s="24">
        <v>0.03</v>
      </c>
      <c r="EN7" s="24">
        <v>0.03</v>
      </c>
      <c r="EO7" s="24">
        <v>0.02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102</v>
      </c>
      <c r="C9" s="26" t="s">
        <v>103</v>
      </c>
      <c r="D9" s="26" t="s">
        <v>104</v>
      </c>
      <c r="E9" s="26" t="s">
        <v>105</v>
      </c>
      <c r="F9" s="26" t="s">
        <v>106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107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108</v>
      </c>
    </row>
    <row r="13" spans="1:148" x14ac:dyDescent="0.2">
      <c r="B13" t="s">
        <v>109</v>
      </c>
      <c r="C13" t="s">
        <v>110</v>
      </c>
      <c r="D13" t="s">
        <v>109</v>
      </c>
      <c r="E13" t="s">
        <v>110</v>
      </c>
      <c r="F13" t="s">
        <v>109</v>
      </c>
      <c r="G13" t="s">
        <v>111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西川 隆太</cp:lastModifiedBy>
  <cp:lastPrinted>2026-01-20T10:07:05Z</cp:lastPrinted>
  <dcterms:created xsi:type="dcterms:W3CDTF">2025-12-23T06:24:39Z</dcterms:created>
  <dcterms:modified xsi:type="dcterms:W3CDTF">2026-03-04T01:49:07Z</dcterms:modified>
  <cp:category/>
</cp:coreProperties>
</file>