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0 日置市\"/>
    </mc:Choice>
  </mc:AlternateContent>
  <xr:revisionPtr revIDLastSave="0" documentId="13_ncr:1_{DBC98106-1BCC-4D9B-B9DC-D43F03FD20F4}" xr6:coauthVersionLast="47" xr6:coauthVersionMax="47" xr10:uidLastSave="{00000000-0000-0000-0000-000000000000}"/>
  <workbookProtection workbookAlgorithmName="SHA-512" workbookHashValue="OgtgoY4PCUuSYJ64OJzB1mm5i7kg3B3mVYRDuOCj8mjEFVrxgCvVW3k1PclVadTjY76fXntjkUjdErL+PYee/g==" workbookSaltValue="zxjelHK/fPPLs/34tDDVt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AT8"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<sst xmlns="http://schemas.openxmlformats.org/spreadsheetml/2006/main" count="231" uniqueCount="115">
  <si>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</si>
  <si>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</si>
  <si>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</si>
  <si>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</si>
  <si>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</si>
  <si>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</si>
  <si>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</si>
  <si>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</si>
  <si>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</si>
  <si>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</si>
  <si>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</si>
  <si>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</si>
  <si>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</si>
  <si>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</si>
  <si>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</si>
  <si>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</si>
  <si>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</si>
  <si>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</si>
  <si>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</si>
  <si>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</si>
  <si>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</si>
  <si>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</si>
  <si>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</si>
  <si>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</si>
  <si>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</si>
  <si>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</si>
  <si>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</si>
  <si>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</si>
  <si>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</si>
  <si>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</si>
  <si>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</si>
  <si>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</si>
  <si>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</si>
  <si>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</si>
  <si>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</si>
  <si>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</si>
  <si>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</si>
  <si>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</si>
  <si>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</si>
  <si>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</si>
  <si>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</si>
  <si>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</si>
  <si>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</si>
  <si>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</si>
  <si>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</si>
  <si>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</si>
  <si>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</si>
  <si>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</si>
  <si>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</si>
  <si>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</si>
  <si>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</si>
  <si>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</si>
  <si>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</si>
  <si>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</si>
  <si>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</si>
  <si>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</si>
  <si>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</si>
  <si>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</si>
  <si>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</si>
  <si>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</si>
  <si>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</si>
  <si>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</si>
  <si>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</si>
  <si>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</si>
  <si>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</si>
  <si>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</si>
  <si>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</si>
  <si>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</si>
  <si>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</si>
  <si>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</si>
  <si>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</si>
  <si>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</si>
  <si>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</si>
  <si>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</si>
  <si>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</si>
  <si>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</si>
  <si>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</si>
  <si>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</si>
  <si>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</si>
  <si>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</si>
  <si>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</si>
  <si>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</si>
  <si>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</si>
  <si>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</si>
  <si>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</si>
  <si>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</si>
  <si>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</si>
  <si>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</si>
  <si>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</si>
  <si>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</si>
  <si>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</si>
  <si>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</si>
  <si>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</si>
  <si>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</si>
  <si>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</si>
  <si>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日置市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</si>
  <si>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</si>
  <si>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</si>
  <si>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</si>
  <si>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</si>
  <si>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</si>
  <si>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</si>
  <si>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</si>
  <si>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</si>
  <si>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</si>
  <si>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</si>
  <si>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</si>
  <si>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</si>
  <si>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</si>
  <si>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</si>
  <si>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</si>
  <si>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</si>
  <si>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141.55％と全国平均【105.36】類似団体平均値（105.50）を上回っており、収益性に問題はないが、一般会計からの繰入金に依存している状況であり、独立採算を原則とする公営企業として、使用料改定や経費の見直しなどの経営健全化を図る必要がある。
②累積欠損金は発生していない。
③流動比率は、428.05％と全国平均【82.75】類似団体平均値（73.93）を上回っており、短期的な支払い能力については問題ない。
④企業債残高対事業規模比率は、58.03％と全国平均【602.56】類似団体平均値（795.22）を下回っており、今後も建設改良事業を計画的に実施することにより、新規企業債額を抑制する必要がある。
⑤経費回収率は、汚水処理費の増により、104.97％と対前年度比で9.69％下がっているが、全国平均【97.94】類似団体平均値（90.78）を上回っている。今後も使用料と汚水処理費のバランスをとっていく必要がある。
⑥汚水処理原価について、150.61円と類似団体平均値（170.83）を下回っているが、全国平均【140.98】を上回っており、汚水処理に係る費用が高い状況である。
⑧水洗化率は、95.15％と類似団体平均値（90.79）を上回っているが、全国平均【96.00】を下回っており、継続した普及啓発活動が必要である。</t>
    <rPh sb="1" eb="3">
      <t>ケイジョウ</t>
    </rPh>
    <rPh sb="3" eb="5">
      <t>シュウシ</t>
    </rPh>
    <rPh sb="5" eb="7">
      <t>ヒリツ</t>
    </rPh>
    <rPh sb="17" eb="19">
      <t>ゼンコク</t>
    </rPh>
    <rPh sb="19" eb="21">
      <t>ヘイキン</t>
    </rPh>
    <rPh sb="29" eb="31">
      <t>ルイジ</t>
    </rPh>
    <rPh sb="31" eb="33">
      <t>ダンタイ</t>
    </rPh>
    <rPh sb="33" eb="35">
      <t>ヘイキン</t>
    </rPh>
    <rPh sb="35" eb="36">
      <t>チ</t>
    </rPh>
    <rPh sb="45" eb="47">
      <t>ウワマワ</t>
    </rPh>
    <rPh sb="52" eb="55">
      <t>シュウエキセイ</t>
    </rPh>
    <rPh sb="56" eb="58">
      <t>モンダイ</t>
    </rPh>
    <rPh sb="63" eb="65">
      <t>イッパン</t>
    </rPh>
    <rPh sb="65" eb="67">
      <t>カイケイ</t>
    </rPh>
    <rPh sb="70" eb="72">
      <t>クリイレ</t>
    </rPh>
    <rPh sb="72" eb="73">
      <t>キン</t>
    </rPh>
    <rPh sb="74" eb="76">
      <t>イゾン</t>
    </rPh>
    <rPh sb="80" eb="82">
      <t>ジョウキョウ</t>
    </rPh>
    <rPh sb="86" eb="88">
      <t>ドクリツ</t>
    </rPh>
    <rPh sb="88" eb="90">
      <t>サイサン</t>
    </rPh>
    <rPh sb="91" eb="93">
      <t>ゲンソク</t>
    </rPh>
    <rPh sb="96" eb="98">
      <t>コウエイ</t>
    </rPh>
    <rPh sb="98" eb="100">
      <t>キギョウ</t>
    </rPh>
    <rPh sb="104" eb="107">
      <t>シヨウリョウ</t>
    </rPh>
    <rPh sb="107" eb="109">
      <t>カイテイ</t>
    </rPh>
    <rPh sb="110" eb="112">
      <t>ケイヒ</t>
    </rPh>
    <rPh sb="113" eb="115">
      <t>ミナオ</t>
    </rPh>
    <rPh sb="119" eb="121">
      <t>ケイエイ</t>
    </rPh>
    <rPh sb="121" eb="124">
      <t>ケンゼンカ</t>
    </rPh>
    <rPh sb="125" eb="126">
      <t>ハカ</t>
    </rPh>
    <rPh sb="127" eb="129">
      <t>ヒツヨウ</t>
    </rPh>
    <rPh sb="135" eb="137">
      <t>ルイセキ</t>
    </rPh>
    <rPh sb="137" eb="139">
      <t>ケッソン</t>
    </rPh>
    <rPh sb="139" eb="140">
      <t>キン</t>
    </rPh>
    <rPh sb="141" eb="143">
      <t>ハッセイ</t>
    </rPh>
    <rPh sb="151" eb="153">
      <t>リュウドウ</t>
    </rPh>
    <rPh sb="153" eb="155">
      <t>ヒリツ</t>
    </rPh>
    <rPh sb="165" eb="167">
      <t>ゼンコク</t>
    </rPh>
    <rPh sb="167" eb="169">
      <t>ヘイキン</t>
    </rPh>
    <rPh sb="176" eb="178">
      <t>ルイジ</t>
    </rPh>
    <rPh sb="178" eb="180">
      <t>ダンタイ</t>
    </rPh>
    <rPh sb="180" eb="182">
      <t>ヘイキン</t>
    </rPh>
    <rPh sb="182" eb="183">
      <t>チ</t>
    </rPh>
    <rPh sb="191" eb="193">
      <t>ウワマワ</t>
    </rPh>
    <rPh sb="198" eb="201">
      <t>タンキテキ</t>
    </rPh>
    <rPh sb="202" eb="204">
      <t>シハラ</t>
    </rPh>
    <rPh sb="205" eb="207">
      <t>ノウリョク</t>
    </rPh>
    <rPh sb="212" eb="214">
      <t>モンダイ</t>
    </rPh>
    <rPh sb="219" eb="221">
      <t>キギョウ</t>
    </rPh>
    <rPh sb="221" eb="222">
      <t>サイ</t>
    </rPh>
    <rPh sb="222" eb="224">
      <t>ザンダカ</t>
    </rPh>
    <rPh sb="224" eb="225">
      <t>タイ</t>
    </rPh>
    <rPh sb="225" eb="227">
      <t>ジギョウ</t>
    </rPh>
    <rPh sb="227" eb="229">
      <t>キボ</t>
    </rPh>
    <rPh sb="229" eb="231">
      <t>ヒリツ</t>
    </rPh>
    <rPh sb="240" eb="242">
      <t>ゼンコク</t>
    </rPh>
    <rPh sb="242" eb="244">
      <t>ヘイキン</t>
    </rPh>
    <rPh sb="252" eb="254">
      <t>ルイジ</t>
    </rPh>
    <rPh sb="254" eb="256">
      <t>ダンタイ</t>
    </rPh>
    <rPh sb="256" eb="258">
      <t>ヘイキン</t>
    </rPh>
    <rPh sb="258" eb="259">
      <t>チ</t>
    </rPh>
    <rPh sb="268" eb="270">
      <t>シタマワ</t>
    </rPh>
    <rPh sb="275" eb="277">
      <t>コンゴ</t>
    </rPh>
    <rPh sb="278" eb="280">
      <t>ケンセツ</t>
    </rPh>
    <rPh sb="280" eb="282">
      <t>カイリョウ</t>
    </rPh>
    <rPh sb="282" eb="284">
      <t>ジギョウ</t>
    </rPh>
    <rPh sb="285" eb="288">
      <t>ケイカクテキ</t>
    </rPh>
    <rPh sb="289" eb="291">
      <t>ジッシ</t>
    </rPh>
    <rPh sb="299" eb="301">
      <t>シンキ</t>
    </rPh>
    <rPh sb="301" eb="303">
      <t>キギョウ</t>
    </rPh>
    <rPh sb="303" eb="304">
      <t>サイ</t>
    </rPh>
    <rPh sb="304" eb="305">
      <t>ガク</t>
    </rPh>
    <rPh sb="306" eb="308">
      <t>ヨクセイ</t>
    </rPh>
    <rPh sb="310" eb="312">
      <t>ヒツヨウ</t>
    </rPh>
    <rPh sb="318" eb="320">
      <t>ケイヒ</t>
    </rPh>
    <rPh sb="320" eb="322">
      <t>カイシュウ</t>
    </rPh>
    <rPh sb="322" eb="323">
      <t>リツ</t>
    </rPh>
    <rPh sb="325" eb="327">
      <t>オスイ</t>
    </rPh>
    <rPh sb="327" eb="329">
      <t>ショリ</t>
    </rPh>
    <rPh sb="329" eb="330">
      <t>ヒ</t>
    </rPh>
    <rPh sb="331" eb="332">
      <t>ゾウ</t>
    </rPh>
    <rPh sb="344" eb="345">
      <t>タイ</t>
    </rPh>
    <rPh sb="345" eb="348">
      <t>ゼンネンド</t>
    </rPh>
    <rPh sb="348" eb="349">
      <t>ヒ</t>
    </rPh>
    <rPh sb="355" eb="356">
      <t>サ</t>
    </rPh>
    <rPh sb="363" eb="365">
      <t>ゼンコク</t>
    </rPh>
    <rPh sb="365" eb="367">
      <t>ヘイキン</t>
    </rPh>
    <rPh sb="374" eb="376">
      <t>ルイジ</t>
    </rPh>
    <rPh sb="376" eb="378">
      <t>ダンタイ</t>
    </rPh>
    <rPh sb="378" eb="380">
      <t>ヘイキン</t>
    </rPh>
    <rPh sb="380" eb="381">
      <t>チ</t>
    </rPh>
    <rPh sb="389" eb="391">
      <t>ウワマワ</t>
    </rPh>
    <rPh sb="396" eb="398">
      <t>コンゴ</t>
    </rPh>
    <rPh sb="399" eb="402">
      <t>シヨウリョウ</t>
    </rPh>
    <rPh sb="403" eb="405">
      <t>オスイ</t>
    </rPh>
    <rPh sb="405" eb="407">
      <t>ショリ</t>
    </rPh>
    <rPh sb="407" eb="408">
      <t>ヒ</t>
    </rPh>
    <rPh sb="419" eb="421">
      <t>ヒツヨウ</t>
    </rPh>
    <rPh sb="427" eb="429">
      <t>オスイ</t>
    </rPh>
    <rPh sb="429" eb="431">
      <t>ショリ</t>
    </rPh>
    <rPh sb="431" eb="433">
      <t>ゲンカ</t>
    </rPh>
    <rPh sb="444" eb="445">
      <t>エン</t>
    </rPh>
    <rPh sb="446" eb="448">
      <t>ルイジ</t>
    </rPh>
    <rPh sb="448" eb="450">
      <t>ダンタイ</t>
    </rPh>
    <rPh sb="450" eb="452">
      <t>ヘイキン</t>
    </rPh>
    <rPh sb="452" eb="453">
      <t>チ</t>
    </rPh>
    <rPh sb="462" eb="464">
      <t>シタマワ</t>
    </rPh>
    <rPh sb="470" eb="472">
      <t>ゼンコク</t>
    </rPh>
    <rPh sb="472" eb="474">
      <t>ヘイキン</t>
    </rPh>
    <rPh sb="483" eb="485">
      <t>ウワマワ</t>
    </rPh>
    <rPh sb="490" eb="492">
      <t>オスイ</t>
    </rPh>
    <rPh sb="492" eb="494">
      <t>ショリ</t>
    </rPh>
    <rPh sb="495" eb="496">
      <t>カカ</t>
    </rPh>
    <rPh sb="497" eb="499">
      <t>ヒヨウ</t>
    </rPh>
    <rPh sb="500" eb="501">
      <t>タカ</t>
    </rPh>
    <rPh sb="502" eb="504">
      <t>ジョウキョウ</t>
    </rPh>
    <rPh sb="510" eb="513">
      <t>スイセンカ</t>
    </rPh>
    <rPh sb="513" eb="514">
      <t>リツ</t>
    </rPh>
    <rPh sb="523" eb="529">
      <t>ルイジダンタイヘイキン</t>
    </rPh>
    <rPh sb="529" eb="530">
      <t>チ</t>
    </rPh>
    <rPh sb="538" eb="540">
      <t>ウワマワ</t>
    </rPh>
    <rPh sb="546" eb="548">
      <t>ゼンコク</t>
    </rPh>
    <rPh sb="548" eb="550">
      <t>ヘイキン</t>
    </rPh>
    <rPh sb="558" eb="560">
      <t>シタマワ</t>
    </rPh>
    <rPh sb="565" eb="567">
      <t>ケイゾク</t>
    </rPh>
    <rPh sb="569" eb="571">
      <t>フキュウ</t>
    </rPh>
    <rPh sb="571" eb="573">
      <t>ケイハツ</t>
    </rPh>
    <rPh sb="573" eb="575">
      <t>カツドウ</t>
    </rPh>
    <rPh sb="576" eb="578">
      <t>ヒツヨウ</t>
    </rPh>
    <phoneticPr fontId="4"/>
  </si>
  <si>
    <t>　日置市の公共下水道事業は、昭和63年の供用開始から約37年が経過しており、汚水処理施設については老朽化が進んでいる。また、耐用年数を超過した管渠はないが、処理場施設を含む機器更新のピークを迎えるため、ストックマネジメント計画に基づく計画的な施設の更新に取り組む必要がある。
①有形固定資産減価償却率は、法適用後５年目の決算でもあり、全国平均や類似団体平均を下回っている。</t>
    <rPh sb="1" eb="4">
      <t>ヒオキシ</t>
    </rPh>
    <rPh sb="5" eb="7">
      <t>コウキョウ</t>
    </rPh>
    <rPh sb="7" eb="10">
      <t>ゲスイドウ</t>
    </rPh>
    <rPh sb="10" eb="12">
      <t>ジギョウ</t>
    </rPh>
    <rPh sb="14" eb="16">
      <t>ショウワ</t>
    </rPh>
    <rPh sb="18" eb="19">
      <t>ネン</t>
    </rPh>
    <rPh sb="20" eb="22">
      <t>キョウヨウ</t>
    </rPh>
    <rPh sb="22" eb="24">
      <t>カイシ</t>
    </rPh>
    <rPh sb="26" eb="27">
      <t>ヤク</t>
    </rPh>
    <rPh sb="29" eb="30">
      <t>ネン</t>
    </rPh>
    <rPh sb="31" eb="33">
      <t>ケイカ</t>
    </rPh>
    <rPh sb="38" eb="40">
      <t>オスイ</t>
    </rPh>
    <rPh sb="40" eb="42">
      <t>ショリ</t>
    </rPh>
    <rPh sb="42" eb="44">
      <t>シセツ</t>
    </rPh>
    <rPh sb="49" eb="52">
      <t>ロウキュウカ</t>
    </rPh>
    <rPh sb="53" eb="54">
      <t>スス</t>
    </rPh>
    <rPh sb="62" eb="64">
      <t>タイヨウ</t>
    </rPh>
    <rPh sb="64" eb="66">
      <t>ネンスウ</t>
    </rPh>
    <rPh sb="67" eb="69">
      <t>チョウカ</t>
    </rPh>
    <rPh sb="71" eb="73">
      <t>カンキョ</t>
    </rPh>
    <rPh sb="78" eb="81">
      <t>ショリジョウ</t>
    </rPh>
    <rPh sb="81" eb="83">
      <t>シセツ</t>
    </rPh>
    <rPh sb="84" eb="85">
      <t>フク</t>
    </rPh>
    <rPh sb="86" eb="88">
      <t>キキ</t>
    </rPh>
    <rPh sb="88" eb="90">
      <t>コウシン</t>
    </rPh>
    <rPh sb="95" eb="96">
      <t>ムカ</t>
    </rPh>
    <rPh sb="111" eb="113">
      <t>ケイカク</t>
    </rPh>
    <rPh sb="114" eb="115">
      <t>モト</t>
    </rPh>
    <rPh sb="117" eb="120">
      <t>ケイカクテキ</t>
    </rPh>
    <rPh sb="121" eb="123">
      <t>シセツ</t>
    </rPh>
    <rPh sb="124" eb="126">
      <t>コウシン</t>
    </rPh>
    <rPh sb="127" eb="128">
      <t>ト</t>
    </rPh>
    <rPh sb="129" eb="130">
      <t>ク</t>
    </rPh>
    <rPh sb="131" eb="133">
      <t>ヒツヨウ</t>
    </rPh>
    <rPh sb="140" eb="142">
      <t>ユウケイ</t>
    </rPh>
    <rPh sb="142" eb="144">
      <t>コテイ</t>
    </rPh>
    <rPh sb="144" eb="146">
      <t>シサン</t>
    </rPh>
    <rPh sb="146" eb="148">
      <t>ゲンカ</t>
    </rPh>
    <rPh sb="148" eb="150">
      <t>ショウキャク</t>
    </rPh>
    <rPh sb="150" eb="151">
      <t>リツ</t>
    </rPh>
    <rPh sb="153" eb="154">
      <t>ホウ</t>
    </rPh>
    <rPh sb="154" eb="156">
      <t>テキヨウ</t>
    </rPh>
    <rPh sb="156" eb="157">
      <t>ゴ</t>
    </rPh>
    <rPh sb="158" eb="160">
      <t>ネンメ</t>
    </rPh>
    <rPh sb="161" eb="163">
      <t>ケッサン</t>
    </rPh>
    <rPh sb="168" eb="170">
      <t>ゼンコク</t>
    </rPh>
    <rPh sb="170" eb="172">
      <t>ヘイキン</t>
    </rPh>
    <rPh sb="173" eb="175">
      <t>ルイジ</t>
    </rPh>
    <rPh sb="175" eb="177">
      <t>ダンタイ</t>
    </rPh>
    <rPh sb="177" eb="179">
      <t>ヘイキン</t>
    </rPh>
    <rPh sb="180" eb="182">
      <t>シタマワ</t>
    </rPh>
    <phoneticPr fontId="4"/>
  </si>
  <si>
    <r>
      <t>　令和４年度に使用料の改定を行ったが物価高騰による営業費用の増加等により、経常収支比率は減少傾向にある。また、一般会計からの繰入金によって収支のバランスが保たれている現状がある。
　</t>
    </r>
    <r>
      <rPr>
        <sz val="10"/>
        <rFont val="ＭＳ ゴシック"/>
        <family val="3"/>
        <charset val="128"/>
      </rPr>
      <t>人口減少や節水意識の高まりにより、有収水量は減少しており、更新費用は増大していく事などから中長期的な財政計画の中で、健全経営及び経営効率化に取り組む必要がある。
　耐用年数を迎える処理場・ポンプ場設備が増加しており、下水道ストックマネジメント計画に基づき、施設の点検・調査を計画的に実施し、劣化状況を把握し改築更新費用の平準化に努める。
　技術職の不足が課題となっている。民間委託の範囲拡大を検討し、官民連携による効率的な事業運営を推進する。
　物価高騰による物件費（委託費・修繕費等）や給与改定等による人件費などが増加し営業費用が増加傾向にある。経費の見直しなどの経営健全化を図る必要がある。</t>
    </r>
    <rPh sb="1" eb="3">
      <t>レイワ</t>
    </rPh>
    <rPh sb="4" eb="6">
      <t>ネンド</t>
    </rPh>
    <rPh sb="7" eb="10">
      <t>シヨウリョウ</t>
    </rPh>
    <rPh sb="11" eb="13">
      <t>カイテイ</t>
    </rPh>
    <rPh sb="14" eb="15">
      <t>オコナ</t>
    </rPh>
    <rPh sb="18" eb="20">
      <t>ブッカ</t>
    </rPh>
    <rPh sb="20" eb="22">
      <t>コウトウ</t>
    </rPh>
    <rPh sb="25" eb="27">
      <t>エイギョウ</t>
    </rPh>
    <rPh sb="27" eb="29">
      <t>ヒヨウ</t>
    </rPh>
    <rPh sb="30" eb="32">
      <t>ゾウカ</t>
    </rPh>
    <rPh sb="32" eb="33">
      <t>トウ</t>
    </rPh>
    <rPh sb="37" eb="39">
      <t>ケイジョウ</t>
    </rPh>
    <rPh sb="39" eb="41">
      <t>シュウシ</t>
    </rPh>
    <rPh sb="41" eb="43">
      <t>ヒリツ</t>
    </rPh>
    <rPh sb="44" eb="46">
      <t>ゲンショウ</t>
    </rPh>
    <rPh sb="46" eb="48">
      <t>ケイコウ</t>
    </rPh>
    <rPh sb="55" eb="57">
      <t>イッパン</t>
    </rPh>
    <rPh sb="57" eb="59">
      <t>カイケイ</t>
    </rPh>
    <rPh sb="62" eb="64">
      <t>クリイレ</t>
    </rPh>
    <rPh sb="64" eb="65">
      <t>キン</t>
    </rPh>
    <rPh sb="69" eb="71">
      <t>シュウシ</t>
    </rPh>
    <rPh sb="77" eb="78">
      <t>タモ</t>
    </rPh>
    <rPh sb="83" eb="85">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</si>
</sst>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59-4A51-82CF-948524F081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459-4A51-82CF-948524F081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50.97</c:v>
                </c:pt>
                <c:pt idx="1">
                  <c:v>51.39</c:v>
                </c:pt>
                <c:pt idx="2">
                  <c:v>50.89</c:v>
                </c:pt>
                <c:pt idx="3">
                  <c:v>50.72</c:v>
                </c:pt>
                <c:pt idx="4">
                  <c:v>51.44</c:v>
                </c:pt>
              </c:numCache>
            </c:numRef>
          </c:val>
          <c:extLst>
            <c:ext xmlns:c16="http://schemas.microsoft.com/office/drawing/2014/chart" uri="{C3380CC4-5D6E-409C-BE32-E72D297353CC}">
              <c16:uniqueId val="{00000000-7247-4366-849F-4AE1787F36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247-4366-849F-4AE1787F36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94.77</c:v>
                </c:pt>
                <c:pt idx="1">
                  <c:v>94.84</c:v>
                </c:pt>
                <c:pt idx="2">
                  <c:v>95.05</c:v>
                </c:pt>
                <c:pt idx="3">
                  <c:v>95.07</c:v>
                </c:pt>
                <c:pt idx="4">
                  <c:v>95.15</c:v>
                </c:pt>
              </c:numCache>
            </c:numRef>
          </c:val>
          <c:extLst>
            <c:ext xmlns:c16="http://schemas.microsoft.com/office/drawing/2014/chart" uri="{C3380CC4-5D6E-409C-BE32-E72D297353CC}">
              <c16:uniqueId val="{00000000-6280-413B-B284-909F268859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6280-413B-B284-909F268859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134.03</c:v>
                </c:pt>
                <c:pt idx="1">
                  <c:v>150.62</c:v>
                </c:pt>
                <c:pt idx="2">
                  <c:v>165.17</c:v>
                </c:pt>
                <c:pt idx="3">
                  <c:v>151.69</c:v>
                </c:pt>
                <c:pt idx="4">
                  <c:v>141.55000000000001</c:v>
                </c:pt>
              </c:numCache>
            </c:numRef>
          </c:val>
          <c:extLst>
            <c:ext xmlns:c16="http://schemas.microsoft.com/office/drawing/2014/chart" uri="{C3380CC4-5D6E-409C-BE32-E72D297353CC}">
              <c16:uniqueId val="{00000000-6E23-43A4-AE25-FC1FD88917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E23-43A4-AE25-FC1FD88917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6.55</c:v>
                </c:pt>
                <c:pt idx="1">
                  <c:v>10.87</c:v>
                </c:pt>
                <c:pt idx="2">
                  <c:v>14.34</c:v>
                </c:pt>
                <c:pt idx="3">
                  <c:v>18.260000000000002</c:v>
                </c:pt>
                <c:pt idx="4">
                  <c:v>22.17</c:v>
                </c:pt>
              </c:numCache>
            </c:numRef>
          </c:val>
          <c:extLst>
            <c:ext xmlns:c16="http://schemas.microsoft.com/office/drawing/2014/chart" uri="{C3380CC4-5D6E-409C-BE32-E72D297353CC}">
              <c16:uniqueId val="{00000000-F78C-4230-B23A-51D875DD9A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F78C-4230-B23A-51D875DD9A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3-42D3-90CC-9F36DAA943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00F3-42D3-90CC-9F36DAA943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3-4EAF-B66B-EF49F0AA91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CF83-4EAF-B66B-EF49F0AA91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120.71</c:v>
                </c:pt>
                <c:pt idx="1">
                  <c:v>189.14</c:v>
                </c:pt>
                <c:pt idx="2">
                  <c:v>284.73</c:v>
                </c:pt>
                <c:pt idx="3">
                  <c:v>342.96</c:v>
                </c:pt>
                <c:pt idx="4">
                  <c:v>428.05</c:v>
                </c:pt>
              </c:numCache>
            </c:numRef>
          </c:val>
          <c:extLst>
            <c:ext xmlns:c16="http://schemas.microsoft.com/office/drawing/2014/chart" uri="{C3380CC4-5D6E-409C-BE32-E72D297353CC}">
              <c16:uniqueId val="{00000000-43C3-4E0F-BB50-DA89412850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43C3-4E0F-BB50-DA89412850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251.1</c:v>
                </c:pt>
                <c:pt idx="1">
                  <c:v>303.77</c:v>
                </c:pt>
                <c:pt idx="2">
                  <c:v>299.48</c:v>
                </c:pt>
                <c:pt idx="3">
                  <c:v>127.33</c:v>
                </c:pt>
                <c:pt idx="4">
                  <c:v>58.03</c:v>
                </c:pt>
              </c:numCache>
            </c:numRef>
          </c:val>
          <c:extLst>
            <c:ext xmlns:c16="http://schemas.microsoft.com/office/drawing/2014/chart" uri="{C3380CC4-5D6E-409C-BE32-E72D297353CC}">
              <c16:uniqueId val="{00000000-20E1-49AF-918F-10A01F2887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20E1-49AF-918F-10A01F2887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83.74</c:v>
                </c:pt>
                <c:pt idx="1">
                  <c:v>84.38</c:v>
                </c:pt>
                <c:pt idx="2">
                  <c:v>94.93</c:v>
                </c:pt>
                <c:pt idx="3">
                  <c:v>114.66</c:v>
                </c:pt>
                <c:pt idx="4">
                  <c:v>104.97</c:v>
                </c:pt>
              </c:numCache>
            </c:numRef>
          </c:val>
          <c:extLst>
            <c:ext xmlns:c16="http://schemas.microsoft.com/office/drawing/2014/chart" uri="{C3380CC4-5D6E-409C-BE32-E72D297353CC}">
              <c16:uniqueId val="{00000000-66C3-4E10-8B47-EBEE98A4C7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66C3-4E10-8B47-EBEE98A4C7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157.55000000000001</c:v>
                </c:pt>
                <c:pt idx="1">
                  <c:v>157.69</c:v>
                </c:pt>
                <c:pt idx="2">
                  <c:v>161.44999999999999</c:v>
                </c:pt>
                <c:pt idx="3">
                  <c:v>137.99</c:v>
                </c:pt>
                <c:pt idx="4">
                  <c:v>150.61000000000001</c:v>
                </c:pt>
              </c:numCache>
            </c:numRef>
          </c:val>
          <c:extLst>
            <c:ext xmlns:c16="http://schemas.microsoft.com/office/drawing/2014/chart" uri="{C3380CC4-5D6E-409C-BE32-E72D297353CC}">
              <c16:uniqueId val="{00000000-3D3D-4F52-804B-A117F7278D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3D3D-4F52-804B-A117F7278D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70" zoomScaleNormal="100" zoomScaleSheetLayoutView="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日置市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46134</v>
      </c>
      <c r="AM8" s="41"/>
      <c r="AN8" s="41"/>
      <c r="AO8" s="41"/>
      <c r="AP8" s="41"/>
      <c r="AQ8" s="41"/>
      <c r="AR8" s="41"/>
      <c r="AS8" s="41"/>
      <c r="AT8" s="34">
        <f>データ!T6</f>
        <v>253.01</v>
      </c>
      <c r="AU8" s="34"/>
      <c r="AV8" s="34"/>
      <c r="AW8" s="34"/>
      <c r="AX8" s="34"/>
      <c r="AY8" s="34"/>
      <c r="AZ8" s="34"/>
      <c r="BA8" s="34"/>
      <c r="BB8" s="34">
        <f>データ!U6</f>
        <v>182.34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71.569999999999993</v>
      </c>
      <c r="J10" s="34"/>
      <c r="K10" s="34"/>
      <c r="L10" s="34"/>
      <c r="M10" s="34"/>
      <c r="N10" s="34"/>
      <c r="O10" s="34"/>
      <c r="P10" s="34">
        <f>データ!P6</f>
        <v>42.39</v>
      </c>
      <c r="Q10" s="34"/>
      <c r="R10" s="34"/>
      <c r="S10" s="34"/>
      <c r="T10" s="34"/>
      <c r="U10" s="34"/>
      <c r="V10" s="34"/>
      <c r="W10" s="34">
        <f>データ!Q6</f>
        <v>102.31</v>
      </c>
      <c r="X10" s="34"/>
      <c r="Y10" s="34"/>
      <c r="Z10" s="34"/>
      <c r="AA10" s="34"/>
      <c r="AB10" s="34"/>
      <c r="AC10" s="34"/>
      <c r="AD10" s="41">
        <f>データ!R6</f>
        <v>3300</v>
      </c>
      <c r="AE10" s="41"/>
      <c r="AF10" s="41"/>
      <c r="AG10" s="41"/>
      <c r="AH10" s="41"/>
      <c r="AI10" s="41"/>
      <c r="AJ10" s="41"/>
      <c r="AK10" s="2"/>
      <c r="AL10" s="41">
        <f>データ!V6</f>
        <v>19339</v>
      </c>
      <c r="AM10" s="41"/>
      <c r="AN10" s="41"/>
      <c r="AO10" s="41"/>
      <c r="AP10" s="41"/>
      <c r="AQ10" s="41"/>
      <c r="AR10" s="41"/>
      <c r="AS10" s="41"/>
      <c r="AT10" s="34">
        <f>データ!W6</f>
        <v>5.0199999999999996</v>
      </c>
      <c r="AU10" s="34"/>
      <c r="AV10" s="34"/>
      <c r="AW10" s="34"/>
      <c r="AX10" s="34"/>
      <c r="AY10" s="34"/>
      <c r="AZ10" s="34"/>
      <c r="BA10" s="34"/>
      <c r="BB10" s="34">
        <f>データ!X6</f>
        <v>3852.39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f8MH5MFnG/kf40cBpUOQK/KUNP9izXrpmgA4LHEPvdF1hJxCsW+w5JZ170C055Hat7cAgk5tZV2ei8FSwawwg==" saltValue="8SQuXM9+vAHGvomlHUgQ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462161</v>
      </c>
      <c r="D6" s="19">
        <f t="shared" si="3"/>
        <v>46</v>
      </c>
      <c r="E6" s="19">
        <f t="shared" si="3"/>
        <v>17</v>
      </c>
      <c r="F6" s="19">
        <f t="shared" si="3"/>
        <v>1</v>
      </c>
      <c r="G6" s="19">
        <f t="shared" si="3"/>
        <v>0</v>
      </c>
      <c r="H6" s="19" t="str">
        <f t="shared" si="3"/>
        <v>鹿児島県　日置市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71.569999999999993</v>
      </c>
      <c r="P6" s="20">
        <f t="shared" si="3"/>
        <v>42.39</v>
      </c>
      <c r="Q6" s="20">
        <f t="shared" si="3"/>
        <v>102.31</v>
      </c>
      <c r="R6" s="20">
        <f t="shared" si="3"/>
        <v>3300</v>
      </c>
      <c r="S6" s="20">
        <f t="shared" si="3"/>
        <v>46134</v>
      </c>
      <c r="T6" s="20">
        <f t="shared" si="3"/>
        <v>253.01</v>
      </c>
      <c r="U6" s="20">
        <f t="shared" si="3"/>
        <v>182.34</v>
      </c>
      <c r="V6" s="20">
        <f t="shared" si="3"/>
        <v>19339</v>
      </c>
      <c r="W6" s="20">
        <f t="shared" si="3"/>
        <v>5.0199999999999996</v>
      </c>
      <c r="X6" s="20">
        <f t="shared" si="3"/>
        <v>3852.39</v>
      </c>
      <c r="Y6" s="21">
        <f>IF(Y7="",NA(),Y7)</f>
        <v>134.03</v>
      </c>
      <c r="Z6" s="21">
        <f t="shared" ref="Z6:AH6" si="4">IF(Z7="",NA(),Z7)</f>
        <v>150.62</v>
      </c>
      <c r="AA6" s="21">
        <f t="shared" si="4"/>
        <v>165.17</v>
      </c>
      <c r="AB6" s="21">
        <f t="shared" si="4"/>
        <v>151.69</v>
      </c>
      <c r="AC6" s="21">
        <f t="shared" si="4"/>
        <v>141.55000000000001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120.71</v>
      </c>
      <c r="AV6" s="21">
        <f t="shared" ref="AV6:BD6" si="6">IF(AV7="",NA(),AV7)</f>
        <v>189.14</v>
      </c>
      <c r="AW6" s="21">
        <f t="shared" si="6"/>
        <v>284.73</v>
      </c>
      <c r="AX6" s="21">
        <f t="shared" si="6"/>
        <v>342.96</v>
      </c>
      <c r="AY6" s="21">
        <f t="shared" si="6"/>
        <v>428.05</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251.1</v>
      </c>
      <c r="BG6" s="21">
        <f t="shared" ref="BG6:BO6" si="7">IF(BG7="",NA(),BG7)</f>
        <v>303.77</v>
      </c>
      <c r="BH6" s="21">
        <f t="shared" si="7"/>
        <v>299.48</v>
      </c>
      <c r="BI6" s="21">
        <f t="shared" si="7"/>
        <v>127.33</v>
      </c>
      <c r="BJ6" s="21">
        <f t="shared" si="7"/>
        <v>58.03</v>
      </c>
      <c r="BK6" s="21">
        <f t="shared" si="7"/>
        <v>789.08</v>
      </c>
      <c r="BL6" s="21">
        <f t="shared" si="7"/>
        <v>747.84</v>
      </c>
      <c r="BM6" s="21">
        <f t="shared" si="7"/>
        <v>804.98</v>
      </c>
      <c r="BN6" s="21">
        <f t="shared" si="7"/>
        <v>767.56</v>
      </c>
      <c r="BO6" s="21">
        <f t="shared" si="7"/>
        <v>795.22</v>
      </c>
      <c r="BP6" s="20" t="str">
        <f>IF(BP7="","",IF(BP7="-","【-】","【"&amp;SUBSTITUTE(TEXT(BP7,"#,##0.00"),"-","△")&amp;"】"))</f>
        <v>【602.56】</v>
      </c>
      <c r="BQ6" s="21">
        <f>IF(BQ7="",NA(),BQ7)</f>
        <v>83.74</v>
      </c>
      <c r="BR6" s="21">
        <f t="shared" ref="BR6:BZ6" si="8">IF(BR7="",NA(),BR7)</f>
        <v>84.38</v>
      </c>
      <c r="BS6" s="21">
        <f t="shared" si="8"/>
        <v>94.93</v>
      </c>
      <c r="BT6" s="21">
        <f t="shared" si="8"/>
        <v>114.66</v>
      </c>
      <c r="BU6" s="21">
        <f t="shared" si="8"/>
        <v>104.97</v>
      </c>
      <c r="BV6" s="21">
        <f t="shared" si="8"/>
        <v>88.25</v>
      </c>
      <c r="BW6" s="21">
        <f t="shared" si="8"/>
        <v>90.17</v>
      </c>
      <c r="BX6" s="21">
        <f t="shared" si="8"/>
        <v>88.71</v>
      </c>
      <c r="BY6" s="21">
        <f t="shared" si="8"/>
        <v>90.23</v>
      </c>
      <c r="BZ6" s="21">
        <f t="shared" si="8"/>
        <v>90.78</v>
      </c>
      <c r="CA6" s="20" t="str">
        <f>IF(CA7="","",IF(CA7="-","【-】","【"&amp;SUBSTITUTE(TEXT(CA7,"#,##0.00"),"-","△")&amp;"】"))</f>
        <v>【97.94】</v>
      </c>
      <c r="CB6" s="21">
        <f>IF(CB7="",NA(),CB7)</f>
        <v>157.55000000000001</v>
      </c>
      <c r="CC6" s="21">
        <f t="shared" ref="CC6:CK6" si="9">IF(CC7="",NA(),CC7)</f>
        <v>157.69</v>
      </c>
      <c r="CD6" s="21">
        <f t="shared" si="9"/>
        <v>161.44999999999999</v>
      </c>
      <c r="CE6" s="21">
        <f t="shared" si="9"/>
        <v>137.99</v>
      </c>
      <c r="CF6" s="21">
        <f t="shared" si="9"/>
        <v>150.61000000000001</v>
      </c>
      <c r="CG6" s="21">
        <f t="shared" si="9"/>
        <v>176.37</v>
      </c>
      <c r="CH6" s="21">
        <f t="shared" si="9"/>
        <v>173.17</v>
      </c>
      <c r="CI6" s="21">
        <f t="shared" si="9"/>
        <v>174.8</v>
      </c>
      <c r="CJ6" s="21">
        <f t="shared" si="9"/>
        <v>170.2</v>
      </c>
      <c r="CK6" s="21">
        <f t="shared" si="9"/>
        <v>170.83</v>
      </c>
      <c r="CL6" s="20" t="str">
        <f>IF(CL7="","",IF(CL7="-","【-】","【"&amp;SUBSTITUTE(TEXT(CL7,"#,##0.00"),"-","△")&amp;"】"))</f>
        <v>【140.98】</v>
      </c>
      <c r="CM6" s="21">
        <f>IF(CM7="",NA(),CM7)</f>
        <v>50.97</v>
      </c>
      <c r="CN6" s="21">
        <f t="shared" ref="CN6:CV6" si="10">IF(CN7="",NA(),CN7)</f>
        <v>51.39</v>
      </c>
      <c r="CO6" s="21">
        <f t="shared" si="10"/>
        <v>50.89</v>
      </c>
      <c r="CP6" s="21">
        <f t="shared" si="10"/>
        <v>50.72</v>
      </c>
      <c r="CQ6" s="21">
        <f t="shared" si="10"/>
        <v>51.44</v>
      </c>
      <c r="CR6" s="21">
        <f t="shared" si="10"/>
        <v>56.72</v>
      </c>
      <c r="CS6" s="21">
        <f t="shared" si="10"/>
        <v>56.43</v>
      </c>
      <c r="CT6" s="21">
        <f t="shared" si="10"/>
        <v>55.82</v>
      </c>
      <c r="CU6" s="21">
        <f t="shared" si="10"/>
        <v>56.51</v>
      </c>
      <c r="CV6" s="21">
        <f t="shared" si="10"/>
        <v>56.85</v>
      </c>
      <c r="CW6" s="20" t="str">
        <f>IF(CW7="","",IF(CW7="-","【-】","【"&amp;SUBSTITUTE(TEXT(CW7,"#,##0.00"),"-","△")&amp;"】"))</f>
        <v>【60.13】</v>
      </c>
      <c r="CX6" s="21">
        <f>IF(CX7="",NA(),CX7)</f>
        <v>94.77</v>
      </c>
      <c r="CY6" s="21">
        <f t="shared" ref="CY6:DG6" si="11">IF(CY7="",NA(),CY7)</f>
        <v>94.84</v>
      </c>
      <c r="CZ6" s="21">
        <f t="shared" si="11"/>
        <v>95.05</v>
      </c>
      <c r="DA6" s="21">
        <f t="shared" si="11"/>
        <v>95.07</v>
      </c>
      <c r="DB6" s="21">
        <f t="shared" si="11"/>
        <v>95.15</v>
      </c>
      <c r="DC6" s="21">
        <f t="shared" si="11"/>
        <v>90.72</v>
      </c>
      <c r="DD6" s="21">
        <f t="shared" si="11"/>
        <v>91.07</v>
      </c>
      <c r="DE6" s="21">
        <f t="shared" si="11"/>
        <v>90.67</v>
      </c>
      <c r="DF6" s="21">
        <f t="shared" si="11"/>
        <v>90.62</v>
      </c>
      <c r="DG6" s="21">
        <f t="shared" si="11"/>
        <v>90.79</v>
      </c>
      <c r="DH6" s="20" t="str">
        <f>IF(DH7="","",IF(DH7="-","【-】","【"&amp;SUBSTITUTE(TEXT(DH7,"#,##0.00"),"-","△")&amp;"】"))</f>
        <v>【96.00】</v>
      </c>
      <c r="DI6" s="21">
        <f>IF(DI7="",NA(),DI7)</f>
        <v>6.55</v>
      </c>
      <c r="DJ6" s="21">
        <f t="shared" ref="DJ6:DR6" si="12">IF(DJ7="",NA(),DJ7)</f>
        <v>10.87</v>
      </c>
      <c r="DK6" s="21">
        <f t="shared" si="12"/>
        <v>14.34</v>
      </c>
      <c r="DL6" s="21">
        <f t="shared" si="12"/>
        <v>18.260000000000002</v>
      </c>
      <c r="DM6" s="21">
        <f t="shared" si="12"/>
        <v>22.17</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462161</v>
      </c>
      <c r="D7" s="23">
        <v>46</v>
      </c>
      <c r="E7" s="23">
        <v>17</v>
      </c>
      <c r="F7" s="23">
        <v>1</v>
      </c>
      <c r="G7" s="23">
        <v>0</v>
      </c>
      <c r="H7" s="23" t="s">
        <v>95</v>
      </c>
      <c r="I7" s="23" t="s">
        <v>96</v>
      </c>
      <c r="J7" s="23" t="s">
        <v>97</v>
      </c>
      <c r="K7" s="23" t="s">
        <v>98</v>
      </c>
      <c r="L7" s="23" t="s">
        <v>99</v>
      </c>
      <c r="M7" s="23" t="s">
        <v>100</v>
      </c>
      <c r="N7" s="24" t="s">
        <v>101</v>
      </c>
      <c r="O7" s="24">
        <v>71.569999999999993</v>
      </c>
      <c r="P7" s="24">
        <v>42.39</v>
      </c>
      <c r="Q7" s="24">
        <v>102.31</v>
      </c>
      <c r="R7" s="24">
        <v>3300</v>
      </c>
      <c r="S7" s="24">
        <v>46134</v>
      </c>
      <c r="T7" s="24">
        <v>253.01</v>
      </c>
      <c r="U7" s="24">
        <v>182.34</v>
      </c>
      <c r="V7" s="24">
        <v>19339</v>
      </c>
      <c r="W7" s="24">
        <v>5.0199999999999996</v>
      </c>
      <c r="X7" s="24">
        <v>3852.39</v>
      </c>
      <c r="Y7" s="24">
        <v>134.03</v>
      </c>
      <c r="Z7" s="24">
        <v>150.62</v>
      </c>
      <c r="AA7" s="24">
        <v>165.17</v>
      </c>
      <c r="AB7" s="24">
        <v>151.69</v>
      </c>
      <c r="AC7" s="24">
        <v>141.55000000000001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120.71</v>
      </c>
      <c r="AV7" s="24">
        <v>189.14</v>
      </c>
      <c r="AW7" s="24">
        <v>284.73</v>
      </c>
      <c r="AX7" s="24">
        <v>342.96</v>
      </c>
      <c r="AY7" s="24">
        <v>428.05</v>
      </c>
      <c r="AZ7" s="24">
        <v>55.6</v>
      </c>
      <c r="BA7" s="24">
        <v>59.4</v>
      </c>
      <c r="BB7" s="24">
        <v>68.27</v>
      </c>
      <c r="BC7" s="24">
        <v>74.790000000000006</v>
      </c>
      <c r="BD7" s="24">
        <v>73.930000000000007</v>
      </c>
      <c r="BE7" s="24">
        <v>82.75</v>
      </c>
      <c r="BF7" s="24">
        <v>251.1</v>
      </c>
      <c r="BG7" s="24">
        <v>303.77</v>
      </c>
      <c r="BH7" s="24">
        <v>299.48</v>
      </c>
      <c r="BI7" s="24">
        <v>127.33</v>
      </c>
      <c r="BJ7" s="24">
        <v>58.03</v>
      </c>
      <c r="BK7" s="24">
        <v>789.08</v>
      </c>
      <c r="BL7" s="24">
        <v>747.84</v>
      </c>
      <c r="BM7" s="24">
        <v>804.98</v>
      </c>
      <c r="BN7" s="24">
        <v>767.56</v>
      </c>
      <c r="BO7" s="24">
        <v>795.22</v>
      </c>
      <c r="BP7" s="24">
        <v>602.55999999999995</v>
      </c>
      <c r="BQ7" s="24">
        <v>83.74</v>
      </c>
      <c r="BR7" s="24">
        <v>84.38</v>
      </c>
      <c r="BS7" s="24">
        <v>94.93</v>
      </c>
      <c r="BT7" s="24">
        <v>114.66</v>
      </c>
      <c r="BU7" s="24">
        <v>104.97</v>
      </c>
      <c r="BV7" s="24">
        <v>88.25</v>
      </c>
      <c r="BW7" s="24">
        <v>90.17</v>
      </c>
      <c r="BX7" s="24">
        <v>88.71</v>
      </c>
      <c r="BY7" s="24">
        <v>90.23</v>
      </c>
      <c r="BZ7" s="24">
        <v>90.78</v>
      </c>
      <c r="CA7" s="24">
        <v>97.94</v>
      </c>
      <c r="CB7" s="24">
        <v>157.55000000000001</v>
      </c>
      <c r="CC7" s="24">
        <v>157.69</v>
      </c>
      <c r="CD7" s="24">
        <v>161.44999999999999</v>
      </c>
      <c r="CE7" s="24">
        <v>137.99</v>
      </c>
      <c r="CF7" s="24">
        <v>150.61000000000001</v>
      </c>
      <c r="CG7" s="24">
        <v>176.37</v>
      </c>
      <c r="CH7" s="24">
        <v>173.17</v>
      </c>
      <c r="CI7" s="24">
        <v>174.8</v>
      </c>
      <c r="CJ7" s="24">
        <v>170.2</v>
      </c>
      <c r="CK7" s="24">
        <v>170.83</v>
      </c>
      <c r="CL7" s="24">
        <v>140.97999999999999</v>
      </c>
      <c r="CM7" s="24">
        <v>50.97</v>
      </c>
      <c r="CN7" s="24">
        <v>51.39</v>
      </c>
      <c r="CO7" s="24">
        <v>50.89</v>
      </c>
      <c r="CP7" s="24">
        <v>50.72</v>
      </c>
      <c r="CQ7" s="24">
        <v>51.44</v>
      </c>
      <c r="CR7" s="24">
        <v>56.72</v>
      </c>
      <c r="CS7" s="24">
        <v>56.43</v>
      </c>
      <c r="CT7" s="24">
        <v>55.82</v>
      </c>
      <c r="CU7" s="24">
        <v>56.51</v>
      </c>
      <c r="CV7" s="24">
        <v>56.85</v>
      </c>
      <c r="CW7" s="24">
        <v>60.13</v>
      </c>
      <c r="CX7" s="24">
        <v>94.77</v>
      </c>
      <c r="CY7" s="24">
        <v>94.84</v>
      </c>
      <c r="CZ7" s="24">
        <v>95.05</v>
      </c>
      <c r="DA7" s="24">
        <v>95.07</v>
      </c>
      <c r="DB7" s="24">
        <v>95.15</v>
      </c>
      <c r="DC7" s="24">
        <v>90.72</v>
      </c>
      <c r="DD7" s="24">
        <v>91.07</v>
      </c>
      <c r="DE7" s="24">
        <v>90.67</v>
      </c>
      <c r="DF7" s="24">
        <v>90.62</v>
      </c>
      <c r="DG7" s="24">
        <v>90.79</v>
      </c>
      <c r="DH7" s="24">
        <v>96</v>
      </c>
      <c r="DI7" s="24">
        <v>6.55</v>
      </c>
      <c r="DJ7" s="24">
        <v>10.87</v>
      </c>
      <c r="DK7" s="24">
        <v>14.34</v>
      </c>
      <c r="DL7" s="24">
        <v>18.260000000000002</v>
      </c>
      <c r="DM7" s="24">
        <v>22.17</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2025-12-23T06:06:37Z</dcterms:created>
  <dcterms:modified xsi:type="dcterms:W3CDTF">2026-03-04T01:51:03Z</dcterms:modified>
  <cp:category/>
</cp:coreProperties>
</file>