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0 日置市\"/>
    </mc:Choice>
  </mc:AlternateContent>
  <xr:revisionPtr revIDLastSave="0" documentId="13_ncr:1_{F4B69AE4-9925-4783-916D-C354BDD40536}" xr6:coauthVersionLast="47" xr6:coauthVersionMax="47" xr10:uidLastSave="{00000000-0000-0000-0000-000000000000}"/>
  <workbookProtection workbookAlgorithmName="SHA-512" workbookHashValue="paNmF3UwcDZN2fpqxOcCaOSyP+JMArEXQkIyVp7tdj2+40lVko3EneZerymW4A0Ft/VU0AvHyfatEo8foDvhaQ==" workbookSaltValue="SkzyweUrEMm9g0bqung7o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E85" i="4"/>
  <c r="BB10" i="4"/>
  <c r="AT10" i="4"/>
  <c r="W10" i="4"/>
  <c r="I10" i="4"/>
  <c r="B10" i="4"/>
  <c r="BB8" i="4"/>
  <c r="AT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<sst xmlns="http://schemas.openxmlformats.org/spreadsheetml/2006/main" count="228" uniqueCount="114">
  <si>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</si>
  <si>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</si>
  <si>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</si>
  <si>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</si>
  <si>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</si>
  <si>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</si>
  <si>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</si>
  <si>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</si>
  <si>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</si>
  <si>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</si>
  <si>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</si>
  <si>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</si>
  <si>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</si>
  <si>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</si>
  <si>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</si>
  <si>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</si>
  <si>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</si>
  <si>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</si>
  <si>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</si>
  <si>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</si>
  <si>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</si>
  <si>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</si>
  <si>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</si>
  <si>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</si>
  <si>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</si>
  <si>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</si>
  <si>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</si>
  <si>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</si>
  <si>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</si>
  <si>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</si>
  <si>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</si>
  <si>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</si>
  <si>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</si>
  <si>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</si>
  <si>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</si>
  <si>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</si>
  <si>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</si>
  <si>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</si>
  <si>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</si>
  <si>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</si>
  <si>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</si>
  <si>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</si>
  <si>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</si>
  <si>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</si>
  <si>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</si>
  <si>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</si>
  <si>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</si>
  <si>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</si>
  <si>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</si>
  <si>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</si>
  <si>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</si>
  <si>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</si>
  <si>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</si>
  <si>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</si>
  <si>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</si>
  <si>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</si>
  <si>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</si>
  <si>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</si>
  <si>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</si>
  <si>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</si>
  <si>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</si>
  <si>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</si>
  <si>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</si>
  <si>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</si>
  <si>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</si>
  <si>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</si>
  <si>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</si>
  <si>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</si>
  <si>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</si>
  <si>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</si>
  <si>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</si>
  <si>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</si>
  <si>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</si>
  <si>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</si>
  <si>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</si>
  <si>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</si>
  <si>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</si>
  <si>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</si>
  <si>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</si>
  <si>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</si>
  <si>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</si>
  <si>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</si>
  <si>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</si>
  <si>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</si>
  <si>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</si>
  <si>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</si>
  <si>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</si>
  <si>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</si>
  <si>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</si>
  <si>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</si>
  <si>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</si>
  <si>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</si>
  <si>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</si>
  <si>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</si>
  <si>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</si>
  <si>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</si>
  <si>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</si>
  <si>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</si>
  <si>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</si>
  <si>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</si>
  <si>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</si>
  <si>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</si>
  <si>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</si>
  <si>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</si>
  <si>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</si>
  <si>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</si>
  <si>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</si>
  <si>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</si>
  <si>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</si>
  <si>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</si>
  <si>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</si>
  <si>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①の経常収支比率は昨年からマイナス12.78ポイントとなったが、単年度収支は黒字となっている。
②の累積欠損金比率については該当無し。
③の流動比率は短期的な債務に対する支払能力を示す指標であり、類似団体や全国平均より高い数値となっており、短期的な債務に対する支払能力を確保している。
④の企業債残高対給水収益比率はマイナス14.03ポイントとなっている。なお、今後新規の企業債を利用する場合は、企業債残高についても注視する必要がある。
⑤の料金回収率は103.81％で、昨年からマイナス14.38ポイントになっており、今後の維持管理費等費用の増加を踏まえると料金水準を検討する必要がある。
⑥の給水原価については、160.05円と昨年よりプラス21.44円となり、類似団体や全国平均より低く抑えられている状況である。
⑦の施設利用率については、類似団体や全国平均よりも高い数値となっており、施設が効率的に利用され、適正規模であると考える。
⑧の有収率については、75.05％と0.13ポイント上昇したが、類似団体や全国平均よりも低い数値となっている。要因は、主に漏水であると考えており、計画的に不表現漏水箇所の調査を実施し漏水修繕をしている。</t>
    <rPh sb="32" eb="35">
      <t>タンネンド</t>
    </rPh>
    <rPh sb="35" eb="37">
      <t>シュウシ</t>
    </rPh>
    <rPh sb="38" eb="40">
      <t>クロジ</t>
    </rPh>
    <rPh sb="62" eb="64">
      <t>ガイトウ</t>
    </rPh>
    <rPh sb="64" eb="65">
      <t>ナ</t>
    </rPh>
    <rPh sb="90" eb="91">
      <t>シメ</t>
    </rPh>
    <rPh sb="120" eb="123">
      <t>タンキテキ</t>
    </rPh>
    <rPh sb="124" eb="126">
      <t>サイム</t>
    </rPh>
    <rPh sb="127" eb="128">
      <t>タイ</t>
    </rPh>
    <rPh sb="130" eb="132">
      <t>シハラ</t>
    </rPh>
    <rPh sb="132" eb="134">
      <t>ノウリョク</t>
    </rPh>
    <rPh sb="135" eb="137">
      <t>カクホ</t>
    </rPh>
    <rPh sb="181" eb="183">
      <t>コンゴ</t>
    </rPh>
    <rPh sb="183" eb="185">
      <t>シンキ</t>
    </rPh>
    <rPh sb="186" eb="189">
      <t>キギョウサイ</t>
    </rPh>
    <rPh sb="190" eb="192">
      <t>リヨウ</t>
    </rPh>
    <rPh sb="194" eb="196">
      <t>バアイ</t>
    </rPh>
    <rPh sb="198" eb="201">
      <t>キギョウサイ</t>
    </rPh>
    <rPh sb="201" eb="203">
      <t>ザンダカ</t>
    </rPh>
    <rPh sb="208" eb="210">
      <t>チュウシ</t>
    </rPh>
    <rPh sb="212" eb="214">
      <t>ヒツヨウ</t>
    </rPh>
    <rPh sb="260" eb="262">
      <t>コンゴ</t>
    </rPh>
    <rPh sb="263" eb="267">
      <t>イジカンリ</t>
    </rPh>
    <rPh sb="267" eb="268">
      <t>ヒ</t>
    </rPh>
    <rPh sb="268" eb="269">
      <t>トウ</t>
    </rPh>
    <rPh sb="285" eb="287">
      <t>ケントウ</t>
    </rPh>
    <rPh sb="289" eb="291">
      <t>ヒツヨウ</t>
    </rPh>
    <rPh sb="314" eb="315">
      <t>エン</t>
    </rPh>
    <rPh sb="316" eb="318">
      <t>サクネン</t>
    </rPh>
    <rPh sb="328" eb="329">
      <t>エン</t>
    </rPh>
    <rPh sb="447" eb="449">
      <t>ジョウショウ</t>
    </rPh>
    <rPh sb="512" eb="514">
      <t>ロウスイ</t>
    </rPh>
    <phoneticPr fontId="4"/>
  </si>
  <si>
    <r>
      <t>　　　　　　　　　　　　　　　　　　　　　　　　　　　　　　　　　　　　　　　　　　　　　　　　　　　　　　　　　　　　　　　　　　　　　　　　　　　　　　　　　　　　　　　　　　　　　　　　　　　　　　　　　　　　　　　　</t>
    </r>
    <r>
      <rPr>
        <sz val="11"/>
        <rFont val="ＭＳ ゴシック"/>
        <family val="3"/>
        <charset val="128"/>
      </rPr>
      <t xml:space="preserve">①の有形固定資産減価償却率については、類似団体や全国平均とほぼ同じ数値となっている。わずかではあるが右肩上がりとなっており、資産の老朽化が進んでいると考える。
②の管路経年化率については、類似団体を下回っており、今後も引き続き計画的な老朽管の更新が必要である。
③の管路更新率については、昨年よりマイナス0.23ポイントとなっている。今後も計画的に管路更新を実施していきたいと考える。
</t>
    </r>
    <rPh sb="143" eb="144">
      <t>オナ</t>
    </rPh>
    <rPh sb="211" eb="213">
      <t>シタマワ</t>
    </rPh>
    <rPh sb="218" eb="220">
      <t>コンゴ</t>
    </rPh>
    <rPh sb="221" eb="222">
      <t>ヒ</t>
    </rPh>
    <rPh sb="223" eb="224">
      <t>ツヅ</t>
    </rPh>
    <rPh sb="225" eb="228">
      <t>ケイカクテキ</t>
    </rPh>
    <rPh sb="229" eb="231">
      <t>ロウキュウ</t>
    </rPh>
    <rPh sb="231" eb="232">
      <t>カン</t>
    </rPh>
    <rPh sb="233" eb="235">
      <t>コウシン</t>
    </rPh>
    <rPh sb="236" eb="238">
      <t>ヒツヨウ</t>
    </rPh>
    <rPh sb="256" eb="258">
      <t>サクネン</t>
    </rPh>
    <rPh sb="279" eb="281">
      <t>コンゴ</t>
    </rPh>
    <rPh sb="300" eb="301">
      <t>カンガ</t>
    </rPh>
    <phoneticPr fontId="4"/>
  </si>
  <si>
    <r>
      <t>　令和４年度から段階的に実施</t>
    </r>
    <r>
      <rPr>
        <sz val="11"/>
        <rFont val="ＭＳ ゴシック"/>
        <family val="3"/>
        <charset val="128"/>
      </rPr>
      <t>した水道料金改定により、経営の健全化に向けて取り組んでいる。
 給水人口、有収水量は減少しており、更新費用は増大していく事などから中長期的な財政計画の中で、料金水準のあり方について検討を進める必要がある。
　老朽化に伴う漏水リスクや修繕費の増加が課題となっており、更新事業の優先順位などにより投資の平準化を図る必要がある。
　技術力の維持・継承が課題となっており、技術研修への参加を行い技術継承に努めながら効率的な民間委託の導入など組織全体の技術力向上が必要。
　外部要因によるコスト上昇の影響や給与改定等による人件費の増加等営業費用が増加傾向にあるので、電力契約の見直し等費用の抑制に努め健全な経営の維持に努める。</t>
    </r>
    <rPh sb="1" eb="3">
      <t>レイワ</t>
    </rPh>
    <rPh sb="4" eb="6">
      <t>ネンド</t>
    </rPh>
    <rPh sb="8" eb="11">
      <t>ダンカイテキ</t>
    </rPh>
    <rPh sb="12" eb="14">
      <t>ジッシ</t>
    </rPh>
    <rPh sb="16" eb="18">
      <t>スイドウ</t>
    </rPh>
    <rPh sb="18" eb="20">
      <t>リョウキン</t>
    </rPh>
    <rPh sb="20" eb="22">
      <t>カイテイ</t>
    </rPh>
    <rPh sb="26" eb="28">
      <t>ケイエイ</t>
    </rPh>
    <rPh sb="29" eb="32">
      <t>ケンゼンカ</t>
    </rPh>
    <rPh sb="33" eb="34">
      <t>ム</t>
    </rPh>
    <rPh sb="36" eb="37">
      <t>ト</t>
    </rPh>
    <rPh sb="38" eb="39">
      <t>ク</t>
    </rPh>
    <rPh sb="110" eb="112">
      <t>ヒツヨウ</t>
    </rPh>
    <rPh sb="167" eb="168">
      <t>ハカ</t>
    </rPh>
    <rPh sb="169" eb="171">
      <t>ヒツヨウ</t>
    </rPh>
    <rPh sb="238" eb="240">
      <t>コウジョウ</t>
    </rPh>
    <rPh sb="241" eb="243">
      <t>ヒツヨウ</t>
    </rPh>
    <rPh sb="276" eb="277">
      <t>ナド</t>
    </rPh>
    <rPh sb="300" eb="301">
      <t>ナド</t>
    </rPh>
    <rPh sb="301" eb="303">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</si>
</sst>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0.84</c:v>
                </c:pt>
                <c:pt idx="1">
                  <c:v>1.01</c:v>
                </c:pt>
                <c:pt idx="2">
                  <c:v>0.53</c:v>
                </c:pt>
                <c:pt idx="3">
                  <c:v>1.01</c:v>
                </c:pt>
                <c:pt idx="4">
                  <c:v>0.78</c:v>
                </c:pt>
              </c:numCache>
            </c:numRef>
          </c:val>
          <c:extLst>
            <c:ext xmlns:c16="http://schemas.microsoft.com/office/drawing/2014/chart" uri="{C3380CC4-5D6E-409C-BE32-E72D297353CC}">
              <c16:uniqueId val="{00000000-BF34-49A6-B590-7190EE28BF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F34-49A6-B590-7190EE28BF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68.52</c:v>
                </c:pt>
                <c:pt idx="1">
                  <c:v>71.319999999999993</c:v>
                </c:pt>
                <c:pt idx="2">
                  <c:v>71.14</c:v>
                </c:pt>
                <c:pt idx="3">
                  <c:v>68.900000000000006</c:v>
                </c:pt>
                <c:pt idx="4">
                  <c:v>68.59</c:v>
                </c:pt>
              </c:numCache>
            </c:numRef>
          </c:val>
          <c:extLst>
            <c:ext xmlns:c16="http://schemas.microsoft.com/office/drawing/2014/chart" uri="{C3380CC4-5D6E-409C-BE32-E72D297353CC}">
              <c16:uniqueId val="{00000000-D9BA-426F-9D23-602598674D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9BA-426F-9D23-602598674D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78.489999999999995</c:v>
                </c:pt>
                <c:pt idx="1">
                  <c:v>74.19</c:v>
                </c:pt>
                <c:pt idx="2">
                  <c:v>74.069999999999993</c:v>
                </c:pt>
                <c:pt idx="3">
                  <c:v>74.92</c:v>
                </c:pt>
                <c:pt idx="4">
                  <c:v>75.05</c:v>
                </c:pt>
              </c:numCache>
            </c:numRef>
          </c:val>
          <c:extLst>
            <c:ext xmlns:c16="http://schemas.microsoft.com/office/drawing/2014/chart" uri="{C3380CC4-5D6E-409C-BE32-E72D297353CC}">
              <c16:uniqueId val="{00000000-AE56-4C25-91C6-1AB4F9CACA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E56-4C25-91C6-1AB4F9CACA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110.14</c:v>
                </c:pt>
                <c:pt idx="1">
                  <c:v>112.72</c:v>
                </c:pt>
                <c:pt idx="2">
                  <c:v>113.99</c:v>
                </c:pt>
                <c:pt idx="3">
                  <c:v>124.15</c:v>
                </c:pt>
                <c:pt idx="4">
                  <c:v>111.37</c:v>
                </c:pt>
              </c:numCache>
            </c:numRef>
          </c:val>
          <c:extLst>
            <c:ext xmlns:c16="http://schemas.microsoft.com/office/drawing/2014/chart" uri="{C3380CC4-5D6E-409C-BE32-E72D297353CC}">
              <c16:uniqueId val="{00000000-0E33-474A-BFFA-5D9F84DC20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0E33-474A-BFFA-5D9F84DC20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50.39</c:v>
                </c:pt>
                <c:pt idx="1">
                  <c:v>50.83</c:v>
                </c:pt>
                <c:pt idx="2">
                  <c:v>51.74</c:v>
                </c:pt>
                <c:pt idx="3">
                  <c:v>51.61</c:v>
                </c:pt>
                <c:pt idx="4">
                  <c:v>51.79</c:v>
                </c:pt>
              </c:numCache>
            </c:numRef>
          </c:val>
          <c:extLst>
            <c:ext xmlns:c16="http://schemas.microsoft.com/office/drawing/2014/chart" uri="{C3380CC4-5D6E-409C-BE32-E72D297353CC}">
              <c16:uniqueId val="{00000000-6B03-4CFC-A95C-A27F618FF7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6B03-4CFC-A95C-A27F618FF7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20.56</c:v>
                </c:pt>
                <c:pt idx="1">
                  <c:v>20.260000000000002</c:v>
                </c:pt>
                <c:pt idx="2">
                  <c:v>20.02</c:v>
                </c:pt>
                <c:pt idx="3">
                  <c:v>19.690000000000001</c:v>
                </c:pt>
                <c:pt idx="4">
                  <c:v>19.690000000000001</c:v>
                </c:pt>
              </c:numCache>
            </c:numRef>
          </c:val>
          <c:extLst>
            <c:ext xmlns:c16="http://schemas.microsoft.com/office/drawing/2014/chart" uri="{C3380CC4-5D6E-409C-BE32-E72D297353CC}">
              <c16:uniqueId val="{00000000-D22C-4040-840C-79B623A37E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22C-4040-840C-79B623A37E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33-4662-9DAE-EA55F6A732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A33-4662-9DAE-EA55F6A732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1185.5</c:v>
                </c:pt>
                <c:pt idx="1">
                  <c:v>1232.56</c:v>
                </c:pt>
                <c:pt idx="2">
                  <c:v>1292.43</c:v>
                </c:pt>
                <c:pt idx="3">
                  <c:v>1477.79</c:v>
                </c:pt>
                <c:pt idx="4">
                  <c:v>727.93</c:v>
                </c:pt>
              </c:numCache>
            </c:numRef>
          </c:val>
          <c:extLst>
            <c:ext xmlns:c16="http://schemas.microsoft.com/office/drawing/2014/chart" uri="{C3380CC4-5D6E-409C-BE32-E72D297353CC}">
              <c16:uniqueId val="{00000000-2EEF-40CE-A353-732090AF8E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EEF-40CE-A353-732090AF8E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167.85</c:v>
                </c:pt>
                <c:pt idx="1">
                  <c:v>149.61000000000001</c:v>
                </c:pt>
                <c:pt idx="2">
                  <c:v>172.76</c:v>
                </c:pt>
                <c:pt idx="3">
                  <c:v>131.41</c:v>
                </c:pt>
                <c:pt idx="4">
                  <c:v>117.38</c:v>
                </c:pt>
              </c:numCache>
            </c:numRef>
          </c:val>
          <c:extLst>
            <c:ext xmlns:c16="http://schemas.microsoft.com/office/drawing/2014/chart" uri="{C3380CC4-5D6E-409C-BE32-E72D297353CC}">
              <c16:uniqueId val="{00000000-C4B8-44BF-97A9-4F9962FA01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4B8-44BF-97A9-4F9962FA01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98.33</c:v>
                </c:pt>
                <c:pt idx="1">
                  <c:v>103.49</c:v>
                </c:pt>
                <c:pt idx="2">
                  <c:v>87.1</c:v>
                </c:pt>
                <c:pt idx="3">
                  <c:v>118.19</c:v>
                </c:pt>
                <c:pt idx="4">
                  <c:v>103.81</c:v>
                </c:pt>
              </c:numCache>
            </c:numRef>
          </c:val>
          <c:extLst>
            <c:ext xmlns:c16="http://schemas.microsoft.com/office/drawing/2014/chart" uri="{C3380CC4-5D6E-409C-BE32-E72D297353CC}">
              <c16:uniqueId val="{00000000-43EB-4C9E-9086-B6924E5D4C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3EB-4C9E-9086-B6924E5D4C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129.19</c:v>
                </c:pt>
                <c:pt idx="1">
                  <c:v>134.28</c:v>
                </c:pt>
                <c:pt idx="2">
                  <c:v>142.91999999999999</c:v>
                </c:pt>
                <c:pt idx="3">
                  <c:v>138.61000000000001</c:v>
                </c:pt>
                <c:pt idx="4">
                  <c:v>160.05000000000001</c:v>
                </c:pt>
              </c:numCache>
            </c:numRef>
          </c:val>
          <c:extLst>
            <c:ext xmlns:c16="http://schemas.microsoft.com/office/drawing/2014/chart" uri="{C3380CC4-5D6E-409C-BE32-E72D297353CC}">
              <c16:uniqueId val="{00000000-6D4F-42BB-9167-D0AD1DF669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D4F-42BB-9167-D0AD1DF669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日置市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46134</v>
      </c>
      <c r="AM8" s="44"/>
      <c r="AN8" s="44"/>
      <c r="AO8" s="44"/>
      <c r="AP8" s="44"/>
      <c r="AQ8" s="44"/>
      <c r="AR8" s="44"/>
      <c r="AS8" s="44"/>
      <c r="AT8" s="45">
        <f>データ!$S$6</f>
        <v>253.01</v>
      </c>
      <c r="AU8" s="46"/>
      <c r="AV8" s="46"/>
      <c r="AW8" s="46"/>
      <c r="AX8" s="46"/>
      <c r="AY8" s="46"/>
      <c r="AZ8" s="46"/>
      <c r="BA8" s="46"/>
      <c r="BB8" s="47">
        <f>データ!$T$6</f>
        <v>182.34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89.58</v>
      </c>
      <c r="J10" s="46"/>
      <c r="K10" s="46"/>
      <c r="L10" s="46"/>
      <c r="M10" s="46"/>
      <c r="N10" s="46"/>
      <c r="O10" s="80"/>
      <c r="P10" s="47">
        <f>データ!$P$6</f>
        <v>96.31</v>
      </c>
      <c r="Q10" s="47"/>
      <c r="R10" s="47"/>
      <c r="S10" s="47"/>
      <c r="T10" s="47"/>
      <c r="U10" s="47"/>
      <c r="V10" s="47"/>
      <c r="W10" s="44">
        <f>データ!$Q$6</f>
        <v>3020</v>
      </c>
      <c r="X10" s="44"/>
      <c r="Y10" s="44"/>
      <c r="Z10" s="44"/>
      <c r="AA10" s="44"/>
      <c r="AB10" s="44"/>
      <c r="AC10" s="44"/>
      <c r="AD10" s="2"/>
      <c r="AE10" s="2"/>
      <c r="AF10" s="2"/>
      <c r="AG10" s="2"/>
      <c r="AH10" s="2"/>
      <c r="AI10" s="2"/>
      <c r="AJ10" s="2"/>
      <c r="AK10" s="2"/>
      <c r="AL10" s="44">
        <f>データ!$U$6</f>
        <v>43935</v>
      </c>
      <c r="AM10" s="44"/>
      <c r="AN10" s="44"/>
      <c r="AO10" s="44"/>
      <c r="AP10" s="44"/>
      <c r="AQ10" s="44"/>
      <c r="AR10" s="44"/>
      <c r="AS10" s="44"/>
      <c r="AT10" s="45">
        <f>データ!$V$6</f>
        <v>117.01</v>
      </c>
      <c r="AU10" s="46"/>
      <c r="AV10" s="46"/>
      <c r="AW10" s="46"/>
      <c r="AX10" s="46"/>
      <c r="AY10" s="46"/>
      <c r="AZ10" s="46"/>
      <c r="BA10" s="46"/>
      <c r="BB10" s="47">
        <f>データ!$W$6</f>
        <v>375.48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LASRoKFCPr3T26yEVq8O8IHYvvnt+TlSU7K/7+I2/q0mrKVUzUauckmZothFwVeGD2KAwZbNsQARuGljyLEtg==" saltValue="N9nUtUF7h5rfAj9YLkfg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462161</v>
      </c>
      <c r="D6" s="20">
        <f t="shared" si="3"/>
        <v>46</v>
      </c>
      <c r="E6" s="20">
        <f t="shared" si="3"/>
        <v>1</v>
      </c>
      <c r="F6" s="20">
        <f t="shared" si="3"/>
        <v>0</v>
      </c>
      <c r="G6" s="20">
        <f t="shared" si="3"/>
        <v>1</v>
      </c>
      <c r="H6" s="20" t="str">
        <f t="shared" si="3"/>
        <v>鹿児島県　日置市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89.58</v>
      </c>
      <c r="P6" s="21">
        <f t="shared" si="3"/>
        <v>96.31</v>
      </c>
      <c r="Q6" s="21">
        <f t="shared" si="3"/>
        <v>3020</v>
      </c>
      <c r="R6" s="21">
        <f t="shared" si="3"/>
        <v>46134</v>
      </c>
      <c r="S6" s="21">
        <f t="shared" si="3"/>
        <v>253.01</v>
      </c>
      <c r="T6" s="21">
        <f t="shared" si="3"/>
        <v>182.34</v>
      </c>
      <c r="U6" s="21">
        <f t="shared" si="3"/>
        <v>43935</v>
      </c>
      <c r="V6" s="21">
        <f t="shared" si="3"/>
        <v>117.01</v>
      </c>
      <c r="W6" s="21">
        <f t="shared" si="3"/>
        <v>375.48</v>
      </c>
      <c r="X6" s="22">
        <f>IF(X7="",NA(),X7)</f>
        <v>110.14</v>
      </c>
      <c r="Y6" s="22">
        <f t="shared" ref="Y6:AG6" si="4">IF(Y7="",NA(),Y7)</f>
        <v>112.72</v>
      </c>
      <c r="Z6" s="22">
        <f t="shared" si="4"/>
        <v>113.99</v>
      </c>
      <c r="AA6" s="22">
        <f t="shared" si="4"/>
        <v>124.15</v>
      </c>
      <c r="AB6" s="22">
        <f t="shared" si="4"/>
        <v>111.37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1185.5</v>
      </c>
      <c r="AU6" s="22">
        <f t="shared" ref="AU6:BC6" si="6">IF(AU7="",NA(),AU7)</f>
        <v>1232.56</v>
      </c>
      <c r="AV6" s="22">
        <f t="shared" si="6"/>
        <v>1292.43</v>
      </c>
      <c r="AW6" s="22">
        <f t="shared" si="6"/>
        <v>1477.79</v>
      </c>
      <c r="AX6" s="22">
        <f t="shared" si="6"/>
        <v>727.93</v>
      </c>
      <c r="AY6" s="22">
        <f t="shared" si="6"/>
        <v>327.77</v>
      </c>
      <c r="AZ6" s="22">
        <f t="shared" si="6"/>
        <v>338.02</v>
      </c>
      <c r="BA6" s="22">
        <f t="shared" si="6"/>
        <v>345.94</v>
      </c>
      <c r="BB6" s="22">
        <f t="shared" si="6"/>
        <v>329.7</v>
      </c>
      <c r="BC6" s="22">
        <f t="shared" si="6"/>
        <v>319.99</v>
      </c>
      <c r="BD6" s="21" t="str">
        <f>IF(BD7="","",IF(BD7="-","【-】","【"&amp;SUBSTITUTE(TEXT(BD7,"#,##0.00"),"-","△")&amp;"】"))</f>
        <v>【239.69】</v>
      </c>
      <c r="BE6" s="22">
        <f>IF(BE7="",NA(),BE7)</f>
        <v>167.85</v>
      </c>
      <c r="BF6" s="22">
        <f t="shared" ref="BF6:BN6" si="7">IF(BF7="",NA(),BF7)</f>
        <v>149.61000000000001</v>
      </c>
      <c r="BG6" s="22">
        <f t="shared" si="7"/>
        <v>172.76</v>
      </c>
      <c r="BH6" s="22">
        <f t="shared" si="7"/>
        <v>131.41</v>
      </c>
      <c r="BI6" s="22">
        <f t="shared" si="7"/>
        <v>117.38</v>
      </c>
      <c r="BJ6" s="22">
        <f t="shared" si="7"/>
        <v>397.1</v>
      </c>
      <c r="BK6" s="22">
        <f t="shared" si="7"/>
        <v>379.91</v>
      </c>
      <c r="BL6" s="22">
        <f t="shared" si="7"/>
        <v>386.61</v>
      </c>
      <c r="BM6" s="22">
        <f t="shared" si="7"/>
        <v>381.56</v>
      </c>
      <c r="BN6" s="22">
        <f t="shared" si="7"/>
        <v>365.55</v>
      </c>
      <c r="BO6" s="21" t="str">
        <f>IF(BO7="","",IF(BO7="-","【-】","【"&amp;SUBSTITUTE(TEXT(BO7,"#,##0.00"),"-","△")&amp;"】"))</f>
        <v>【264.86】</v>
      </c>
      <c r="BP6" s="22">
        <f>IF(BP7="",NA(),BP7)</f>
        <v>98.33</v>
      </c>
      <c r="BQ6" s="22">
        <f t="shared" ref="BQ6:BY6" si="8">IF(BQ7="",NA(),BQ7)</f>
        <v>103.49</v>
      </c>
      <c r="BR6" s="22">
        <f t="shared" si="8"/>
        <v>87.1</v>
      </c>
      <c r="BS6" s="22">
        <f t="shared" si="8"/>
        <v>118.19</v>
      </c>
      <c r="BT6" s="22">
        <f t="shared" si="8"/>
        <v>103.81</v>
      </c>
      <c r="BU6" s="22">
        <f t="shared" si="8"/>
        <v>95.79</v>
      </c>
      <c r="BV6" s="22">
        <f t="shared" si="8"/>
        <v>98.3</v>
      </c>
      <c r="BW6" s="22">
        <f t="shared" si="8"/>
        <v>93.82</v>
      </c>
      <c r="BX6" s="22">
        <f t="shared" si="8"/>
        <v>95.04</v>
      </c>
      <c r="BY6" s="22">
        <f t="shared" si="8"/>
        <v>95.42</v>
      </c>
      <c r="BZ6" s="21" t="str">
        <f>IF(BZ7="","",IF(BZ7="-","【-】","【"&amp;SUBSTITUTE(TEXT(BZ7,"#,##0.00"),"-","△")&amp;"】"))</f>
        <v>【97.59】</v>
      </c>
      <c r="CA6" s="22">
        <f>IF(CA7="",NA(),CA7)</f>
        <v>129.19</v>
      </c>
      <c r="CB6" s="22">
        <f t="shared" ref="CB6:CJ6" si="9">IF(CB7="",NA(),CB7)</f>
        <v>134.28</v>
      </c>
      <c r="CC6" s="22">
        <f t="shared" si="9"/>
        <v>142.91999999999999</v>
      </c>
      <c r="CD6" s="22">
        <f t="shared" si="9"/>
        <v>138.61000000000001</v>
      </c>
      <c r="CE6" s="22">
        <f t="shared" si="9"/>
        <v>160.05000000000001</v>
      </c>
      <c r="CF6" s="22">
        <f t="shared" si="9"/>
        <v>171.13</v>
      </c>
      <c r="CG6" s="22">
        <f t="shared" si="9"/>
        <v>173.7</v>
      </c>
      <c r="CH6" s="22">
        <f t="shared" si="9"/>
        <v>178.94</v>
      </c>
      <c r="CI6" s="22">
        <f t="shared" si="9"/>
        <v>180.19</v>
      </c>
      <c r="CJ6" s="22">
        <f t="shared" si="9"/>
        <v>184.25</v>
      </c>
      <c r="CK6" s="21" t="str">
        <f>IF(CK7="","",IF(CK7="-","【-】","【"&amp;SUBSTITUTE(TEXT(CK7,"#,##0.00"),"-","△")&amp;"】"))</f>
        <v>【181.66】</v>
      </c>
      <c r="CL6" s="22">
        <f>IF(CL7="",NA(),CL7)</f>
        <v>68.52</v>
      </c>
      <c r="CM6" s="22">
        <f t="shared" ref="CM6:CU6" si="10">IF(CM7="",NA(),CM7)</f>
        <v>71.319999999999993</v>
      </c>
      <c r="CN6" s="22">
        <f t="shared" si="10"/>
        <v>71.14</v>
      </c>
      <c r="CO6" s="22">
        <f t="shared" si="10"/>
        <v>68.900000000000006</v>
      </c>
      <c r="CP6" s="22">
        <f t="shared" si="10"/>
        <v>68.59</v>
      </c>
      <c r="CQ6" s="22">
        <f t="shared" si="10"/>
        <v>60.12</v>
      </c>
      <c r="CR6" s="22">
        <f t="shared" si="10"/>
        <v>60.34</v>
      </c>
      <c r="CS6" s="22">
        <f t="shared" si="10"/>
        <v>59.54</v>
      </c>
      <c r="CT6" s="22">
        <f t="shared" si="10"/>
        <v>59.26</v>
      </c>
      <c r="CU6" s="22">
        <f t="shared" si="10"/>
        <v>60.44</v>
      </c>
      <c r="CV6" s="21" t="str">
        <f>IF(CV7="","",IF(CV7="-","【-】","【"&amp;SUBSTITUTE(TEXT(CV7,"#,##0.00"),"-","△")&amp;"】"))</f>
        <v>【60.21】</v>
      </c>
      <c r="CW6" s="22">
        <f>IF(CW7="",NA(),CW7)</f>
        <v>78.489999999999995</v>
      </c>
      <c r="CX6" s="22">
        <f t="shared" ref="CX6:DF6" si="11">IF(CX7="",NA(),CX7)</f>
        <v>74.19</v>
      </c>
      <c r="CY6" s="22">
        <f t="shared" si="11"/>
        <v>74.069999999999993</v>
      </c>
      <c r="CZ6" s="22">
        <f t="shared" si="11"/>
        <v>74.92</v>
      </c>
      <c r="DA6" s="22">
        <f t="shared" si="11"/>
        <v>75.05</v>
      </c>
      <c r="DB6" s="22">
        <f t="shared" si="11"/>
        <v>84.24</v>
      </c>
      <c r="DC6" s="22">
        <f t="shared" si="11"/>
        <v>84.19</v>
      </c>
      <c r="DD6" s="22">
        <f t="shared" si="11"/>
        <v>83.93</v>
      </c>
      <c r="DE6" s="22">
        <f t="shared" si="11"/>
        <v>83.84</v>
      </c>
      <c r="DF6" s="22">
        <f t="shared" si="11"/>
        <v>83.39</v>
      </c>
      <c r="DG6" s="21" t="str">
        <f>IF(DG7="","",IF(DG7="-","【-】","【"&amp;SUBSTITUTE(TEXT(DG7,"#,##0.00"),"-","△")&amp;"】"))</f>
        <v>【89.21】</v>
      </c>
      <c r="DH6" s="22">
        <f>IF(DH7="",NA(),DH7)</f>
        <v>50.39</v>
      </c>
      <c r="DI6" s="22">
        <f t="shared" ref="DI6:DQ6" si="12">IF(DI7="",NA(),DI7)</f>
        <v>50.83</v>
      </c>
      <c r="DJ6" s="22">
        <f t="shared" si="12"/>
        <v>51.74</v>
      </c>
      <c r="DK6" s="22">
        <f t="shared" si="12"/>
        <v>51.61</v>
      </c>
      <c r="DL6" s="22">
        <f t="shared" si="12"/>
        <v>51.79</v>
      </c>
      <c r="DM6" s="22">
        <f t="shared" si="12"/>
        <v>48.83</v>
      </c>
      <c r="DN6" s="22">
        <f t="shared" si="12"/>
        <v>49.96</v>
      </c>
      <c r="DO6" s="22">
        <f t="shared" si="12"/>
        <v>50.82</v>
      </c>
      <c r="DP6" s="22">
        <f t="shared" si="12"/>
        <v>51.82</v>
      </c>
      <c r="DQ6" s="22">
        <f t="shared" si="12"/>
        <v>52.53</v>
      </c>
      <c r="DR6" s="21" t="str">
        <f>IF(DR7="","",IF(DR7="-","【-】","【"&amp;SUBSTITUTE(TEXT(DR7,"#,##0.00"),"-","△")&amp;"】"))</f>
        <v>【52.41】</v>
      </c>
      <c r="DS6" s="22">
        <f>IF(DS7="",NA(),DS7)</f>
        <v>20.56</v>
      </c>
      <c r="DT6" s="22">
        <f t="shared" ref="DT6:EB6" si="13">IF(DT7="",NA(),DT7)</f>
        <v>20.260000000000002</v>
      </c>
      <c r="DU6" s="22">
        <f t="shared" si="13"/>
        <v>20.02</v>
      </c>
      <c r="DV6" s="22">
        <f t="shared" si="13"/>
        <v>19.690000000000001</v>
      </c>
      <c r="DW6" s="22">
        <f t="shared" si="13"/>
        <v>19.690000000000001</v>
      </c>
      <c r="DX6" s="22">
        <f t="shared" si="13"/>
        <v>18.18</v>
      </c>
      <c r="DY6" s="22">
        <f t="shared" si="13"/>
        <v>19.32</v>
      </c>
      <c r="DZ6" s="22">
        <f t="shared" si="13"/>
        <v>21.16</v>
      </c>
      <c r="EA6" s="22">
        <f t="shared" si="13"/>
        <v>22.72</v>
      </c>
      <c r="EB6" s="22">
        <f t="shared" si="13"/>
        <v>24.16</v>
      </c>
      <c r="EC6" s="21" t="str">
        <f>IF(EC7="","",IF(EC7="-","【-】","【"&amp;SUBSTITUTE(TEXT(EC7,"#,##0.00"),"-","△")&amp;"】"))</f>
        <v>【26.78】</v>
      </c>
      <c r="ED6" s="22">
        <f>IF(ED7="",NA(),ED7)</f>
        <v>0.84</v>
      </c>
      <c r="EE6" s="22">
        <f t="shared" ref="EE6:EM6" si="14">IF(EE7="",NA(),EE7)</f>
        <v>1.01</v>
      </c>
      <c r="EF6" s="22">
        <f t="shared" si="14"/>
        <v>0.53</v>
      </c>
      <c r="EG6" s="22">
        <f t="shared" si="14"/>
        <v>1.01</v>
      </c>
      <c r="EH6" s="22">
        <f t="shared" si="14"/>
        <v>0.78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462161</v>
      </c>
      <c r="D7" s="24">
        <v>46</v>
      </c>
      <c r="E7" s="24">
        <v>1</v>
      </c>
      <c r="F7" s="24">
        <v>0</v>
      </c>
      <c r="G7" s="24">
        <v>1</v>
      </c>
      <c r="H7" s="24" t="s">
        <v>93</v>
      </c>
      <c r="I7" s="24" t="s">
        <v>94</v>
      </c>
      <c r="J7" s="24" t="s">
        <v>95</v>
      </c>
      <c r="K7" s="24" t="s">
        <v>96</v>
      </c>
      <c r="L7" s="24" t="s">
        <v>97</v>
      </c>
      <c r="M7" s="24" t="s">
        <v>98</v>
      </c>
      <c r="N7" s="25" t="s">
        <v>99</v>
      </c>
      <c r="O7" s="25">
        <v>89.58</v>
      </c>
      <c r="P7" s="25">
        <v>96.31</v>
      </c>
      <c r="Q7" s="25">
        <v>3020</v>
      </c>
      <c r="R7" s="25">
        <v>46134</v>
      </c>
      <c r="S7" s="25">
        <v>253.01</v>
      </c>
      <c r="T7" s="25">
        <v>182.34</v>
      </c>
      <c r="U7" s="25">
        <v>43935</v>
      </c>
      <c r="V7" s="25">
        <v>117.01</v>
      </c>
      <c r="W7" s="25">
        <v>375.48</v>
      </c>
      <c r="X7" s="25">
        <v>110.14</v>
      </c>
      <c r="Y7" s="25">
        <v>112.72</v>
      </c>
      <c r="Z7" s="25">
        <v>113.99</v>
      </c>
      <c r="AA7" s="25">
        <v>124.15</v>
      </c>
      <c r="AB7" s="25">
        <v>111.37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1185.5</v>
      </c>
      <c r="AU7" s="25">
        <v>1232.56</v>
      </c>
      <c r="AV7" s="25">
        <v>1292.43</v>
      </c>
      <c r="AW7" s="25">
        <v>1477.79</v>
      </c>
      <c r="AX7" s="25">
        <v>727.93</v>
      </c>
      <c r="AY7" s="25">
        <v>327.77</v>
      </c>
      <c r="AZ7" s="25">
        <v>338.02</v>
      </c>
      <c r="BA7" s="25">
        <v>345.94</v>
      </c>
      <c r="BB7" s="25">
        <v>329.7</v>
      </c>
      <c r="BC7" s="25">
        <v>319.99</v>
      </c>
      <c r="BD7" s="25">
        <v>239.69</v>
      </c>
      <c r="BE7" s="25">
        <v>167.85</v>
      </c>
      <c r="BF7" s="25">
        <v>149.61000000000001</v>
      </c>
      <c r="BG7" s="25">
        <v>172.76</v>
      </c>
      <c r="BH7" s="25">
        <v>131.41</v>
      </c>
      <c r="BI7" s="25">
        <v>117.38</v>
      </c>
      <c r="BJ7" s="25">
        <v>397.1</v>
      </c>
      <c r="BK7" s="25">
        <v>379.91</v>
      </c>
      <c r="BL7" s="25">
        <v>386.61</v>
      </c>
      <c r="BM7" s="25">
        <v>381.56</v>
      </c>
      <c r="BN7" s="25">
        <v>365.55</v>
      </c>
      <c r="BO7" s="25">
        <v>264.86</v>
      </c>
      <c r="BP7" s="25">
        <v>98.33</v>
      </c>
      <c r="BQ7" s="25">
        <v>103.49</v>
      </c>
      <c r="BR7" s="25">
        <v>87.1</v>
      </c>
      <c r="BS7" s="25">
        <v>118.19</v>
      </c>
      <c r="BT7" s="25">
        <v>103.81</v>
      </c>
      <c r="BU7" s="25">
        <v>95.79</v>
      </c>
      <c r="BV7" s="25">
        <v>98.3</v>
      </c>
      <c r="BW7" s="25">
        <v>93.82</v>
      </c>
      <c r="BX7" s="25">
        <v>95.04</v>
      </c>
      <c r="BY7" s="25">
        <v>95.42</v>
      </c>
      <c r="BZ7" s="25">
        <v>97.59</v>
      </c>
      <c r="CA7" s="25">
        <v>129.19</v>
      </c>
      <c r="CB7" s="25">
        <v>134.28</v>
      </c>
      <c r="CC7" s="25">
        <v>142.91999999999999</v>
      </c>
      <c r="CD7" s="25">
        <v>138.61000000000001</v>
      </c>
      <c r="CE7" s="25">
        <v>160.05000000000001</v>
      </c>
      <c r="CF7" s="25">
        <v>171.13</v>
      </c>
      <c r="CG7" s="25">
        <v>173.7</v>
      </c>
      <c r="CH7" s="25">
        <v>178.94</v>
      </c>
      <c r="CI7" s="25">
        <v>180.19</v>
      </c>
      <c r="CJ7" s="25">
        <v>184.25</v>
      </c>
      <c r="CK7" s="25">
        <v>181.66</v>
      </c>
      <c r="CL7" s="25">
        <v>68.52</v>
      </c>
      <c r="CM7" s="25">
        <v>71.319999999999993</v>
      </c>
      <c r="CN7" s="25">
        <v>71.14</v>
      </c>
      <c r="CO7" s="25">
        <v>68.900000000000006</v>
      </c>
      <c r="CP7" s="25">
        <v>68.59</v>
      </c>
      <c r="CQ7" s="25">
        <v>60.12</v>
      </c>
      <c r="CR7" s="25">
        <v>60.34</v>
      </c>
      <c r="CS7" s="25">
        <v>59.54</v>
      </c>
      <c r="CT7" s="25">
        <v>59.26</v>
      </c>
      <c r="CU7" s="25">
        <v>60.44</v>
      </c>
      <c r="CV7" s="25">
        <v>60.21</v>
      </c>
      <c r="CW7" s="25">
        <v>78.489999999999995</v>
      </c>
      <c r="CX7" s="25">
        <v>74.19</v>
      </c>
      <c r="CY7" s="25">
        <v>74.069999999999993</v>
      </c>
      <c r="CZ7" s="25">
        <v>74.92</v>
      </c>
      <c r="DA7" s="25">
        <v>75.05</v>
      </c>
      <c r="DB7" s="25">
        <v>84.24</v>
      </c>
      <c r="DC7" s="25">
        <v>84.19</v>
      </c>
      <c r="DD7" s="25">
        <v>83.93</v>
      </c>
      <c r="DE7" s="25">
        <v>83.84</v>
      </c>
      <c r="DF7" s="25">
        <v>83.39</v>
      </c>
      <c r="DG7" s="25">
        <v>89.21</v>
      </c>
      <c r="DH7" s="25">
        <v>50.39</v>
      </c>
      <c r="DI7" s="25">
        <v>50.83</v>
      </c>
      <c r="DJ7" s="25">
        <v>51.74</v>
      </c>
      <c r="DK7" s="25">
        <v>51.61</v>
      </c>
      <c r="DL7" s="25">
        <v>51.79</v>
      </c>
      <c r="DM7" s="25">
        <v>48.83</v>
      </c>
      <c r="DN7" s="25">
        <v>49.96</v>
      </c>
      <c r="DO7" s="25">
        <v>50.82</v>
      </c>
      <c r="DP7" s="25">
        <v>51.82</v>
      </c>
      <c r="DQ7" s="25">
        <v>52.53</v>
      </c>
      <c r="DR7" s="25">
        <v>52.41</v>
      </c>
      <c r="DS7" s="25">
        <v>20.56</v>
      </c>
      <c r="DT7" s="25">
        <v>20.260000000000002</v>
      </c>
      <c r="DU7" s="25">
        <v>20.02</v>
      </c>
      <c r="DV7" s="25">
        <v>19.690000000000001</v>
      </c>
      <c r="DW7" s="25">
        <v>19.690000000000001</v>
      </c>
      <c r="DX7" s="25">
        <v>18.18</v>
      </c>
      <c r="DY7" s="25">
        <v>19.32</v>
      </c>
      <c r="DZ7" s="25">
        <v>21.16</v>
      </c>
      <c r="EA7" s="25">
        <v>22.72</v>
      </c>
      <c r="EB7" s="25">
        <v>24.16</v>
      </c>
      <c r="EC7" s="25">
        <v>26.78</v>
      </c>
      <c r="ED7" s="25">
        <v>0.84</v>
      </c>
      <c r="EE7" s="25">
        <v>1.01</v>
      </c>
      <c r="EF7" s="25">
        <v>0.53</v>
      </c>
      <c r="EG7" s="25">
        <v>1.01</v>
      </c>
      <c r="EH7" s="25">
        <v>0.78</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2026-01-21T02:17:43Z</cp:lastPrinted>
  <dcterms:created xsi:type="dcterms:W3CDTF">2025-12-12T09:25:08Z</dcterms:created>
  <dcterms:modified xsi:type="dcterms:W3CDTF">2026-03-04T01:40:44Z</dcterms:modified>
  <cp:category/>
</cp:coreProperties>
</file>