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7 西之表市\"/>
    </mc:Choice>
  </mc:AlternateContent>
  <xr:revisionPtr revIDLastSave="0" documentId="13_ncr:1_{CF8C0DB2-D2E6-4460-8DE7-5D4352BA9D63}" xr6:coauthVersionLast="47" xr6:coauthVersionMax="47" xr10:uidLastSave="{00000000-0000-0000-0000-000000000000}"/>
  <workbookProtection workbookAlgorithmName="SHA-512" workbookHashValue="usXJyFFuURn1mjU5Kt38dAgKiJAMopgYKqFKwLuqnRl53PKzn4/hlq08W9DMIf8wGKe8IzD5K0QNADgbl2ZCTg==" workbookSaltValue="s4BIv77P83YhXe7PZOUtew==" workbookSpinCount="100000" lockStructure="1"/>
  <bookViews>
    <workbookView xWindow="28635" yWindow="-165" windowWidth="29130" windowHeight="15810" xr2:uid="{00000000-000D-0000-FFFF-FFFF00000000}"/>
  </bookViews>
  <sheets>
    <sheet name="法適用_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H85" i="4"/>
  <c r="E85" i="4"/>
  <c r="W10" i="4"/>
  <c r="P10" i="4"/>
  <c r="B10"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<sst xmlns="http://schemas.openxmlformats.org/spreadsheetml/2006/main" count="228" uniqueCount="113">
  <si>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</si>
  <si>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</si>
  <si>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</si>
  <si>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</si>
  <si>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</si>
  <si>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</si>
  <si>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</si>
  <si>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</si>
  <si>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</si>
  <si>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</si>
  <si>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</si>
  <si>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</si>
  <si>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</si>
  <si>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</si>
  <si>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</si>
  <si>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</si>
  <si>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</si>
  <si>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</si>
  <si>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</si>
  <si>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</si>
  <si>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</si>
  <si>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</si>
  <si>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</si>
  <si>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</si>
  <si>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</si>
  <si>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</si>
  <si>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</si>
  <si>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</si>
  <si>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</si>
  <si>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</si>
  <si>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</si>
  <si>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</si>
  <si>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</si>
  <si>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</si>
  <si>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</si>
  <si>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</si>
  <si>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</si>
  <si>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</si>
  <si>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</si>
  <si>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</si>
  <si>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</si>
  <si>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</si>
  <si>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</si>
  <si>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</si>
  <si>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</si>
  <si>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</si>
  <si>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</si>
  <si>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</si>
  <si>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</si>
  <si>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</si>
  <si>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</si>
  <si>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</si>
  <si>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</si>
  <si>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</si>
  <si>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</si>
  <si>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</si>
  <si>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</si>
  <si>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</si>
  <si>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</si>
  <si>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</si>
  <si>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</si>
  <si>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</si>
  <si>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</si>
  <si>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</si>
  <si>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</si>
  <si>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</si>
  <si>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</si>
  <si>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</si>
  <si>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</si>
  <si>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</si>
  <si>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</si>
  <si>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</si>
  <si>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</si>
  <si>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</si>
  <si>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</si>
  <si>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</si>
  <si>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</si>
  <si>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</si>
  <si>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</si>
  <si>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</si>
  <si>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</si>
  <si>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</si>
  <si>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</si>
  <si>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</si>
  <si>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</si>
  <si>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</si>
  <si>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</si>
  <si>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</si>
  <si>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</si>
  <si>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</si>
  <si>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</si>
  <si>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</si>
  <si>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</si>
  <si>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西之表市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</si>
  <si>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</si>
  <si>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</si>
  <si>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</si>
  <si>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</si>
  <si>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</si>
  <si>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</si>
  <si>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</si>
  <si>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</si>
  <si>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</si>
  <si>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</si>
  <si>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</si>
  <si>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</si>
  <si>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</si>
  <si>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</si>
  <si>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</si>
  <si>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</si>
  <si>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が平均値を超えているものの、前年度より2.42ポイント減少している。また、⑤料金回収率も100％を超えているものの、1.43ポイント減少している。②累積欠損比率は、前年度より14.63ポイント改善している。引き続き累積欠損金の解消に努めたい。③流動比率は、前年度より50.52ポイント上昇し改善傾向にあり、200％を上回っているため、今後も支払能力を高める経営に努めたい。
④企業債残高対給水収益比率は、企業債償還が進み毎年減少しているが、その分施設の老朽化が進んでいることから企業債を効果的に活用した投資に努めたい。⑥給水原価は、年々減少傾向にあったが、今回増加となった。平均値と比較してまだまだ高い。今後も、効率的な施設運営を行い給水原価の抑制に努めていきたい。⑦施設利用率は、類似団体と比較して高い水準にあるため、今後も効率的な施設運営を行っていきたい。⑧有収率については、ここ数年横ばいで推移している。管路の漏水が多発していることから、漏水調査や管路の更新等により有収率の向上に向けて努めていきたい。</t>
    <rPh sb="34" eb="36">
      <t>ゲンショウ</t>
    </rPh>
    <rPh sb="73" eb="75">
      <t>ゲンショウ</t>
    </rPh>
    <rPh sb="165" eb="166">
      <t>ウエ</t>
    </rPh>
    <rPh sb="174" eb="176">
      <t>コンゴ</t>
    </rPh>
    <rPh sb="285" eb="287">
      <t>コンカイ</t>
    </rPh>
    <rPh sb="287" eb="289">
      <t>ゾウカ</t>
    </rPh>
    <phoneticPr fontId="4"/>
  </si>
  <si>
    <t>有形固定資産減価償却率は上昇し、管路経年化率が低下している。企業債残高対給水収益比率が低下しながら、経常収支比率が増加していることは、老朽化した施設更新が進まない中、累積欠損金の解消に向けた取り組みを進めてきていることが考えられる。
　馬毛島基地建設工事に従事する工事関係者が増加したこともあり給水収益は近年増加しているが、今後少子高齢化による人口減少が進み、給水収益が減少していく中、老朽化した施設の更新、累積欠損金の解消といった相反する厳しい運営が求められている。更に、物価上昇の影響によりますます厳しい状況が続いていく見込みである。
　これからも引き続き、令和２年度に策定した西之表市新水道ビジョン・経営戦略に基づき、令和５年度の見直しを受けて健全かつ計画的、効率的な事業運営を目指して進めていきたい。</t>
    <rPh sb="12" eb="14">
      <t>ジョウショウ</t>
    </rPh>
    <rPh sb="23" eb="25">
      <t>テイカ</t>
    </rPh>
    <rPh sb="312" eb="314">
      <t>レイワ</t>
    </rPh>
    <rPh sb="315" eb="317">
      <t>ネンド</t>
    </rPh>
    <rPh sb="318" eb="320">
      <t>ミナオ</t>
    </rPh>
    <rPh sb="322" eb="323">
      <t>ウ</t>
    </rPh>
    <phoneticPr fontId="4"/>
  </si>
  <si>
    <t>①有形固定資産減価償却率は年々増加し、老朽化が進んでいる。③管路更新率については積極的な管路更新を行った結果、前年度数値及び平均値を大きく上回る数値となった。それに伴い、②管路経年化率についても改善傾向にあるため、継続に努める。
　今後も西之表市新水道事業ビジョンに基づいて計画的な更新を行っていく必要がある。</t>
    <rPh sb="55" eb="58">
      <t>ゼンネンド</t>
    </rPh>
    <rPh sb="58" eb="60">
      <t>スウチ</t>
    </rPh>
    <rPh sb="60" eb="61">
      <t>オヨ</t>
    </rPh>
    <rPh sb="62" eb="65">
      <t>ヘイキンチ</t>
    </rPh>
    <rPh sb="66" eb="67">
      <t>オオ</t>
    </rPh>
    <rPh sb="69" eb="71">
      <t>ウワマワ</t>
    </rPh>
    <rPh sb="82" eb="83">
      <t>トモナ</t>
    </rPh>
    <rPh sb="97" eb="101">
      <t>カイゼンケイコウ</t>
    </rPh>
    <rPh sb="107" eb="109">
      <t>ケイゾク</t>
    </rPh>
    <rPh sb="110" eb="11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</si>
</sst>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0.46</c:v>
                </c:pt>
                <c:pt idx="1">
                  <c:v>0.57999999999999996</c:v>
                </c:pt>
                <c:pt idx="2">
                  <c:v>0.23</c:v>
                </c:pt>
                <c:pt idx="3">
                  <c:v>0.31</c:v>
                </c:pt>
                <c:pt idx="4">
                  <c:v>0.78</c:v>
                </c:pt>
              </c:numCache>
            </c:numRef>
          </c:val>
          <c:extLst>
            <c:ext xmlns:c16="http://schemas.microsoft.com/office/drawing/2014/chart" uri="{C3380CC4-5D6E-409C-BE32-E72D297353CC}">
              <c16:uniqueId val="{00000000-EF1E-4074-9FD7-27A37F1B9CC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EF1E-4074-9FD7-27A37F1B9CC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71.56</c:v>
                </c:pt>
                <c:pt idx="1">
                  <c:v>69.81</c:v>
                </c:pt>
                <c:pt idx="2">
                  <c:v>68.510000000000005</c:v>
                </c:pt>
                <c:pt idx="3">
                  <c:v>70.78</c:v>
                </c:pt>
                <c:pt idx="4">
                  <c:v>71.819999999999993</c:v>
                </c:pt>
              </c:numCache>
            </c:numRef>
          </c:val>
          <c:extLst>
            <c:ext xmlns:c16="http://schemas.microsoft.com/office/drawing/2014/chart" uri="{C3380CC4-5D6E-409C-BE32-E72D297353CC}">
              <c16:uniqueId val="{00000000-E39D-487C-9F12-F84DD62DC8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E39D-487C-9F12-F84DD62DC8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78.58</c:v>
                </c:pt>
                <c:pt idx="1">
                  <c:v>78.540000000000006</c:v>
                </c:pt>
                <c:pt idx="2">
                  <c:v>78.569999999999993</c:v>
                </c:pt>
                <c:pt idx="3">
                  <c:v>78.61</c:v>
                </c:pt>
                <c:pt idx="4">
                  <c:v>78.66</c:v>
                </c:pt>
              </c:numCache>
            </c:numRef>
          </c:val>
          <c:extLst>
            <c:ext xmlns:c16="http://schemas.microsoft.com/office/drawing/2014/chart" uri="{C3380CC4-5D6E-409C-BE32-E72D297353CC}">
              <c16:uniqueId val="{00000000-62F6-41B9-A49D-CD2AB54B4C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62F6-41B9-A49D-CD2AB54B4C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104.87</c:v>
                </c:pt>
                <c:pt idx="1">
                  <c:v>107.41</c:v>
                </c:pt>
                <c:pt idx="2">
                  <c:v>111.14</c:v>
                </c:pt>
                <c:pt idx="3">
                  <c:v>116.11</c:v>
                </c:pt>
                <c:pt idx="4">
                  <c:v>113.69</c:v>
                </c:pt>
              </c:numCache>
            </c:numRef>
          </c:val>
          <c:extLst>
            <c:ext xmlns:c16="http://schemas.microsoft.com/office/drawing/2014/chart" uri="{C3380CC4-5D6E-409C-BE32-E72D297353CC}">
              <c16:uniqueId val="{00000000-B8DE-47AF-86E4-B43A3D8163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B8DE-47AF-86E4-B43A3D8163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51.26</c:v>
                </c:pt>
                <c:pt idx="1">
                  <c:v>53.2</c:v>
                </c:pt>
                <c:pt idx="2">
                  <c:v>55.2</c:v>
                </c:pt>
                <c:pt idx="3">
                  <c:v>56.78</c:v>
                </c:pt>
                <c:pt idx="4">
                  <c:v>56.97</c:v>
                </c:pt>
              </c:numCache>
            </c:numRef>
          </c:val>
          <c:extLst>
            <c:ext xmlns:c16="http://schemas.microsoft.com/office/drawing/2014/chart" uri="{C3380CC4-5D6E-409C-BE32-E72D297353CC}">
              <c16:uniqueId val="{00000000-D5D3-42F9-8B74-06BF85578F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D5D3-42F9-8B74-06BF85578F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31.18</c:v>
                </c:pt>
                <c:pt idx="1">
                  <c:v>35.700000000000003</c:v>
                </c:pt>
                <c:pt idx="2">
                  <c:v>38.909999999999997</c:v>
                </c:pt>
                <c:pt idx="3">
                  <c:v>39.42</c:v>
                </c:pt>
                <c:pt idx="4">
                  <c:v>38.200000000000003</c:v>
                </c:pt>
              </c:numCache>
            </c:numRef>
          </c:val>
          <c:extLst>
            <c:ext xmlns:c16="http://schemas.microsoft.com/office/drawing/2014/chart" uri="{C3380CC4-5D6E-409C-BE32-E72D297353CC}">
              <c16:uniqueId val="{00000000-8679-461A-9F72-CA6C6449D8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8679-461A-9F72-CA6C6449D8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50.97</c:v>
                </c:pt>
                <c:pt idx="1">
                  <c:v>43.95</c:v>
                </c:pt>
                <c:pt idx="2">
                  <c:v>33.19</c:v>
                </c:pt>
                <c:pt idx="3">
                  <c:v>15.37</c:v>
                </c:pt>
                <c:pt idx="4">
                  <c:v>0.74</c:v>
                </c:pt>
              </c:numCache>
            </c:numRef>
          </c:val>
          <c:extLst>
            <c:ext xmlns:c16="http://schemas.microsoft.com/office/drawing/2014/chart" uri="{C3380CC4-5D6E-409C-BE32-E72D297353CC}">
              <c16:uniqueId val="{00000000-2DED-4D52-B35F-F571DFF9163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2DED-4D52-B35F-F571DFF9163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173.71</c:v>
                </c:pt>
                <c:pt idx="1">
                  <c:v>174.27</c:v>
                </c:pt>
                <c:pt idx="2">
                  <c:v>194.5</c:v>
                </c:pt>
                <c:pt idx="3">
                  <c:v>223.82</c:v>
                </c:pt>
                <c:pt idx="4">
                  <c:v>274.33999999999997</c:v>
                </c:pt>
              </c:numCache>
            </c:numRef>
          </c:val>
          <c:extLst>
            <c:ext xmlns:c16="http://schemas.microsoft.com/office/drawing/2014/chart" uri="{C3380CC4-5D6E-409C-BE32-E72D297353CC}">
              <c16:uniqueId val="{00000000-76B8-4C44-A2D6-EC7A2A10071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76B8-4C44-A2D6-EC7A2A10071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440.12</c:v>
                </c:pt>
                <c:pt idx="1">
                  <c:v>404.83</c:v>
                </c:pt>
                <c:pt idx="2">
                  <c:v>366.71</c:v>
                </c:pt>
                <c:pt idx="3">
                  <c:v>321.64</c:v>
                </c:pt>
                <c:pt idx="4">
                  <c:v>294.72000000000003</c:v>
                </c:pt>
              </c:numCache>
            </c:numRef>
          </c:val>
          <c:extLst>
            <c:ext xmlns:c16="http://schemas.microsoft.com/office/drawing/2014/chart" uri="{C3380CC4-5D6E-409C-BE32-E72D297353CC}">
              <c16:uniqueId val="{00000000-08FE-4984-83D8-E296333EDA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08FE-4984-83D8-E296333EDA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100.19</c:v>
                </c:pt>
                <c:pt idx="1">
                  <c:v>104.38</c:v>
                </c:pt>
                <c:pt idx="2">
                  <c:v>109.45</c:v>
                </c:pt>
                <c:pt idx="3">
                  <c:v>113.99</c:v>
                </c:pt>
                <c:pt idx="4">
                  <c:v>112.56</c:v>
                </c:pt>
              </c:numCache>
            </c:numRef>
          </c:val>
          <c:extLst>
            <c:ext xmlns:c16="http://schemas.microsoft.com/office/drawing/2014/chart" uri="{C3380CC4-5D6E-409C-BE32-E72D297353CC}">
              <c16:uniqueId val="{00000000-CA09-47F9-BC49-4C1D5F308C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CA09-47F9-BC49-4C1D5F308C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246.49</c:v>
                </c:pt>
                <c:pt idx="1">
                  <c:v>237.73</c:v>
                </c:pt>
                <c:pt idx="2">
                  <c:v>227.59</c:v>
                </c:pt>
                <c:pt idx="3">
                  <c:v>218.94</c:v>
                </c:pt>
                <c:pt idx="4">
                  <c:v>223.02</c:v>
                </c:pt>
              </c:numCache>
            </c:numRef>
          </c:val>
          <c:extLst>
            <c:ext xmlns:c16="http://schemas.microsoft.com/office/drawing/2014/chart" uri="{C3380CC4-5D6E-409C-BE32-E72D297353CC}">
              <c16:uniqueId val="{00000000-441D-40C8-9DE4-DC7B68CCBC5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441D-40C8-9DE4-DC7B68CCBC5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西之表市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14095</v>
      </c>
      <c r="AM8" s="44"/>
      <c r="AN8" s="44"/>
      <c r="AO8" s="44"/>
      <c r="AP8" s="44"/>
      <c r="AQ8" s="44"/>
      <c r="AR8" s="44"/>
      <c r="AS8" s="44"/>
      <c r="AT8" s="45">
        <f>データ!$S$6</f>
        <v>205.57</v>
      </c>
      <c r="AU8" s="46"/>
      <c r="AV8" s="46"/>
      <c r="AW8" s="46"/>
      <c r="AX8" s="46"/>
      <c r="AY8" s="46"/>
      <c r="AZ8" s="46"/>
      <c r="BA8" s="46"/>
      <c r="BB8" s="47">
        <f>データ!$T$6</f>
        <v>68.569999999999993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70.25</v>
      </c>
      <c r="J10" s="46"/>
      <c r="K10" s="46"/>
      <c r="L10" s="46"/>
      <c r="M10" s="46"/>
      <c r="N10" s="46"/>
      <c r="O10" s="80"/>
      <c r="P10" s="47">
        <f>データ!$P$6</f>
        <v>99.61</v>
      </c>
      <c r="Q10" s="47"/>
      <c r="R10" s="47"/>
      <c r="S10" s="47"/>
      <c r="T10" s="47"/>
      <c r="U10" s="47"/>
      <c r="V10" s="47"/>
      <c r="W10" s="44">
        <f>データ!$Q$6</f>
        <v>4620</v>
      </c>
      <c r="X10" s="44"/>
      <c r="Y10" s="44"/>
      <c r="Z10" s="44"/>
      <c r="AA10" s="44"/>
      <c r="AB10" s="44"/>
      <c r="AC10" s="44"/>
      <c r="AD10" s="2"/>
      <c r="AE10" s="2"/>
      <c r="AF10" s="2"/>
      <c r="AG10" s="2"/>
      <c r="AH10" s="2"/>
      <c r="AI10" s="2"/>
      <c r="AJ10" s="2"/>
      <c r="AK10" s="2"/>
      <c r="AL10" s="44">
        <f>データ!$U$6</f>
        <v>13700</v>
      </c>
      <c r="AM10" s="44"/>
      <c r="AN10" s="44"/>
      <c r="AO10" s="44"/>
      <c r="AP10" s="44"/>
      <c r="AQ10" s="44"/>
      <c r="AR10" s="44"/>
      <c r="AS10" s="44"/>
      <c r="AT10" s="45">
        <f>データ!$V$6</f>
        <v>100.52</v>
      </c>
      <c r="AU10" s="46"/>
      <c r="AV10" s="46"/>
      <c r="AW10" s="46"/>
      <c r="AX10" s="46"/>
      <c r="AY10" s="46"/>
      <c r="AZ10" s="46"/>
      <c r="BA10" s="46"/>
      <c r="BB10" s="47">
        <f>データ!$W$6</f>
        <v>136.29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j4nhmVM/lcz0MhYKYrNA4VJhVYUOx8EnV/dZmJs8tAMRwirCfXE/JxHmoBZ8Iwd6QCe5hsH/j10g/VHyqefcA==" saltValue="8DIjUbsVLYdd7ceKgyr+3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462136</v>
      </c>
      <c r="D6" s="20">
        <f t="shared" si="3"/>
        <v>46</v>
      </c>
      <c r="E6" s="20">
        <f t="shared" si="3"/>
        <v>1</v>
      </c>
      <c r="F6" s="20">
        <f t="shared" si="3"/>
        <v>0</v>
      </c>
      <c r="G6" s="20">
        <f t="shared" si="3"/>
        <v>1</v>
      </c>
      <c r="H6" s="20" t="str">
        <f t="shared" si="3"/>
        <v>鹿児島県　西之表市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70.25</v>
      </c>
      <c r="P6" s="21">
        <f t="shared" si="3"/>
        <v>99.61</v>
      </c>
      <c r="Q6" s="21">
        <f t="shared" si="3"/>
        <v>4620</v>
      </c>
      <c r="R6" s="21">
        <f t="shared" si="3"/>
        <v>14095</v>
      </c>
      <c r="S6" s="21">
        <f t="shared" si="3"/>
        <v>205.57</v>
      </c>
      <c r="T6" s="21">
        <f t="shared" si="3"/>
        <v>68.569999999999993</v>
      </c>
      <c r="U6" s="21">
        <f t="shared" si="3"/>
        <v>13700</v>
      </c>
      <c r="V6" s="21">
        <f t="shared" si="3"/>
        <v>100.52</v>
      </c>
      <c r="W6" s="21">
        <f t="shared" si="3"/>
        <v>136.29</v>
      </c>
      <c r="X6" s="22">
        <f>IF(X7="",NA(),X7)</f>
        <v>104.87</v>
      </c>
      <c r="Y6" s="22">
        <f t="shared" ref="Y6:AG6" si="4">IF(Y7="",NA(),Y7)</f>
        <v>107.41</v>
      </c>
      <c r="Z6" s="22">
        <f t="shared" si="4"/>
        <v>111.14</v>
      </c>
      <c r="AA6" s="22">
        <f t="shared" si="4"/>
        <v>116.11</v>
      </c>
      <c r="AB6" s="22">
        <f t="shared" si="4"/>
        <v>113.69</v>
      </c>
      <c r="AC6" s="22">
        <f t="shared" si="4"/>
        <v>109.02</v>
      </c>
      <c r="AD6" s="22">
        <f t="shared" si="4"/>
        <v>107.81</v>
      </c>
      <c r="AE6" s="22">
        <f t="shared" si="4"/>
        <v>107.21</v>
      </c>
      <c r="AF6" s="22">
        <f t="shared" si="4"/>
        <v>105.97</v>
      </c>
      <c r="AG6" s="22">
        <f t="shared" si="4"/>
        <v>105.08</v>
      </c>
      <c r="AH6" s="21" t="str">
        <f>IF(AH7="","",IF(AH7="-","【-】","【"&amp;SUBSTITUTE(TEXT(AH7,"#,##0.00"),"-","△")&amp;"】"))</f>
        <v>【107.26】</v>
      </c>
      <c r="AI6" s="22">
        <f>IF(AI7="",NA(),AI7)</f>
        <v>50.97</v>
      </c>
      <c r="AJ6" s="22">
        <f t="shared" ref="AJ6:AR6" si="5">IF(AJ7="",NA(),AJ7)</f>
        <v>43.95</v>
      </c>
      <c r="AK6" s="22">
        <f t="shared" si="5"/>
        <v>33.19</v>
      </c>
      <c r="AL6" s="22">
        <f t="shared" si="5"/>
        <v>15.37</v>
      </c>
      <c r="AM6" s="22">
        <f t="shared" si="5"/>
        <v>0.74</v>
      </c>
      <c r="AN6" s="22">
        <f t="shared" si="5"/>
        <v>11</v>
      </c>
      <c r="AO6" s="22">
        <f t="shared" si="5"/>
        <v>8.86</v>
      </c>
      <c r="AP6" s="22">
        <f t="shared" si="5"/>
        <v>7.65</v>
      </c>
      <c r="AQ6" s="22">
        <f t="shared" si="5"/>
        <v>8.52</v>
      </c>
      <c r="AR6" s="22">
        <f t="shared" si="5"/>
        <v>10.8</v>
      </c>
      <c r="AS6" s="21" t="str">
        <f>IF(AS7="","",IF(AS7="-","【-】","【"&amp;SUBSTITUTE(TEXT(AS7,"#,##0.00"),"-","△")&amp;"】"))</f>
        <v>【1.61】</v>
      </c>
      <c r="AT6" s="22">
        <f>IF(AT7="",NA(),AT7)</f>
        <v>173.71</v>
      </c>
      <c r="AU6" s="22">
        <f t="shared" ref="AU6:BC6" si="6">IF(AU7="",NA(),AU7)</f>
        <v>174.27</v>
      </c>
      <c r="AV6" s="22">
        <f t="shared" si="6"/>
        <v>194.5</v>
      </c>
      <c r="AW6" s="22">
        <f t="shared" si="6"/>
        <v>223.82</v>
      </c>
      <c r="AX6" s="22">
        <f t="shared" si="6"/>
        <v>274.33999999999997</v>
      </c>
      <c r="AY6" s="22">
        <f t="shared" si="6"/>
        <v>371.81</v>
      </c>
      <c r="AZ6" s="22">
        <f t="shared" si="6"/>
        <v>384.23</v>
      </c>
      <c r="BA6" s="22">
        <f t="shared" si="6"/>
        <v>364.3</v>
      </c>
      <c r="BB6" s="22">
        <f t="shared" si="6"/>
        <v>378.87</v>
      </c>
      <c r="BC6" s="22">
        <f t="shared" si="6"/>
        <v>362.35</v>
      </c>
      <c r="BD6" s="21" t="str">
        <f>IF(BD7="","",IF(BD7="-","【-】","【"&amp;SUBSTITUTE(TEXT(BD7,"#,##0.00"),"-","△")&amp;"】"))</f>
        <v>【239.69】</v>
      </c>
      <c r="BE6" s="22">
        <f>IF(BE7="",NA(),BE7)</f>
        <v>440.12</v>
      </c>
      <c r="BF6" s="22">
        <f t="shared" ref="BF6:BN6" si="7">IF(BF7="",NA(),BF7)</f>
        <v>404.83</v>
      </c>
      <c r="BG6" s="22">
        <f t="shared" si="7"/>
        <v>366.71</v>
      </c>
      <c r="BH6" s="22">
        <f t="shared" si="7"/>
        <v>321.64</v>
      </c>
      <c r="BI6" s="22">
        <f t="shared" si="7"/>
        <v>294.72000000000003</v>
      </c>
      <c r="BJ6" s="22">
        <f t="shared" si="7"/>
        <v>465.85</v>
      </c>
      <c r="BK6" s="22">
        <f t="shared" si="7"/>
        <v>439.43</v>
      </c>
      <c r="BL6" s="22">
        <f t="shared" si="7"/>
        <v>438.41</v>
      </c>
      <c r="BM6" s="22">
        <f t="shared" si="7"/>
        <v>430.23</v>
      </c>
      <c r="BN6" s="22">
        <f t="shared" si="7"/>
        <v>429.24</v>
      </c>
      <c r="BO6" s="21" t="str">
        <f>IF(BO7="","",IF(BO7="-","【-】","【"&amp;SUBSTITUTE(TEXT(BO7,"#,##0.00"),"-","△")&amp;"】"))</f>
        <v>【264.86】</v>
      </c>
      <c r="BP6" s="22">
        <f>IF(BP7="",NA(),BP7)</f>
        <v>100.19</v>
      </c>
      <c r="BQ6" s="22">
        <f t="shared" ref="BQ6:BY6" si="8">IF(BQ7="",NA(),BQ7)</f>
        <v>104.38</v>
      </c>
      <c r="BR6" s="22">
        <f t="shared" si="8"/>
        <v>109.45</v>
      </c>
      <c r="BS6" s="22">
        <f t="shared" si="8"/>
        <v>113.99</v>
      </c>
      <c r="BT6" s="22">
        <f t="shared" si="8"/>
        <v>112.56</v>
      </c>
      <c r="BU6" s="22">
        <f t="shared" si="8"/>
        <v>92.39</v>
      </c>
      <c r="BV6" s="22">
        <f t="shared" si="8"/>
        <v>94.41</v>
      </c>
      <c r="BW6" s="22">
        <f t="shared" si="8"/>
        <v>90.96</v>
      </c>
      <c r="BX6" s="22">
        <f t="shared" si="8"/>
        <v>90.66</v>
      </c>
      <c r="BY6" s="22">
        <f t="shared" si="8"/>
        <v>90.78</v>
      </c>
      <c r="BZ6" s="21" t="str">
        <f>IF(BZ7="","",IF(BZ7="-","【-】","【"&amp;SUBSTITUTE(TEXT(BZ7,"#,##0.00"),"-","△")&amp;"】"))</f>
        <v>【97.59】</v>
      </c>
      <c r="CA6" s="22">
        <f>IF(CA7="",NA(),CA7)</f>
        <v>246.49</v>
      </c>
      <c r="CB6" s="22">
        <f t="shared" ref="CB6:CJ6" si="9">IF(CB7="",NA(),CB7)</f>
        <v>237.73</v>
      </c>
      <c r="CC6" s="22">
        <f t="shared" si="9"/>
        <v>227.59</v>
      </c>
      <c r="CD6" s="22">
        <f t="shared" si="9"/>
        <v>218.94</v>
      </c>
      <c r="CE6" s="22">
        <f t="shared" si="9"/>
        <v>223.02</v>
      </c>
      <c r="CF6" s="22">
        <f t="shared" si="9"/>
        <v>192.98</v>
      </c>
      <c r="CG6" s="22">
        <f t="shared" si="9"/>
        <v>192.13</v>
      </c>
      <c r="CH6" s="22">
        <f t="shared" si="9"/>
        <v>197.04</v>
      </c>
      <c r="CI6" s="22">
        <f t="shared" si="9"/>
        <v>199.33</v>
      </c>
      <c r="CJ6" s="22">
        <f t="shared" si="9"/>
        <v>202.75</v>
      </c>
      <c r="CK6" s="21" t="str">
        <f>IF(CK7="","",IF(CK7="-","【-】","【"&amp;SUBSTITUTE(TEXT(CK7,"#,##0.00"),"-","△")&amp;"】"))</f>
        <v>【181.66】</v>
      </c>
      <c r="CL6" s="22">
        <f>IF(CL7="",NA(),CL7)</f>
        <v>71.56</v>
      </c>
      <c r="CM6" s="22">
        <f t="shared" ref="CM6:CU6" si="10">IF(CM7="",NA(),CM7)</f>
        <v>69.81</v>
      </c>
      <c r="CN6" s="22">
        <f t="shared" si="10"/>
        <v>68.510000000000005</v>
      </c>
      <c r="CO6" s="22">
        <f t="shared" si="10"/>
        <v>70.78</v>
      </c>
      <c r="CP6" s="22">
        <f t="shared" si="10"/>
        <v>71.819999999999993</v>
      </c>
      <c r="CQ6" s="22">
        <f t="shared" si="10"/>
        <v>54.43</v>
      </c>
      <c r="CR6" s="22">
        <f t="shared" si="10"/>
        <v>53.87</v>
      </c>
      <c r="CS6" s="22">
        <f t="shared" si="10"/>
        <v>54.49</v>
      </c>
      <c r="CT6" s="22">
        <f t="shared" si="10"/>
        <v>54.8</v>
      </c>
      <c r="CU6" s="22">
        <f t="shared" si="10"/>
        <v>55.47</v>
      </c>
      <c r="CV6" s="21" t="str">
        <f>IF(CV7="","",IF(CV7="-","【-】","【"&amp;SUBSTITUTE(TEXT(CV7,"#,##0.00"),"-","△")&amp;"】"))</f>
        <v>【60.21】</v>
      </c>
      <c r="CW6" s="22">
        <f>IF(CW7="",NA(),CW7)</f>
        <v>78.58</v>
      </c>
      <c r="CX6" s="22">
        <f t="shared" ref="CX6:DF6" si="11">IF(CX7="",NA(),CX7)</f>
        <v>78.540000000000006</v>
      </c>
      <c r="CY6" s="22">
        <f t="shared" si="11"/>
        <v>78.569999999999993</v>
      </c>
      <c r="CZ6" s="22">
        <f t="shared" si="11"/>
        <v>78.61</v>
      </c>
      <c r="DA6" s="22">
        <f t="shared" si="11"/>
        <v>78.66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51.26</v>
      </c>
      <c r="DI6" s="22">
        <f t="shared" ref="DI6:DQ6" si="12">IF(DI7="",NA(),DI7)</f>
        <v>53.2</v>
      </c>
      <c r="DJ6" s="22">
        <f t="shared" si="12"/>
        <v>55.2</v>
      </c>
      <c r="DK6" s="22">
        <f t="shared" si="12"/>
        <v>56.78</v>
      </c>
      <c r="DL6" s="22">
        <f t="shared" si="12"/>
        <v>56.97</v>
      </c>
      <c r="DM6" s="22">
        <f t="shared" si="12"/>
        <v>49.39</v>
      </c>
      <c r="DN6" s="22">
        <f t="shared" si="12"/>
        <v>50.75</v>
      </c>
      <c r="DO6" s="22">
        <f t="shared" si="12"/>
        <v>51.72</v>
      </c>
      <c r="DP6" s="22">
        <f t="shared" si="12"/>
        <v>52.27</v>
      </c>
      <c r="DQ6" s="22">
        <f t="shared" si="12"/>
        <v>52.87</v>
      </c>
      <c r="DR6" s="21" t="str">
        <f>IF(DR7="","",IF(DR7="-","【-】","【"&amp;SUBSTITUTE(TEXT(DR7,"#,##0.00"),"-","△")&amp;"】"))</f>
        <v>【52.41】</v>
      </c>
      <c r="DS6" s="22">
        <f>IF(DS7="",NA(),DS7)</f>
        <v>31.18</v>
      </c>
      <c r="DT6" s="22">
        <f t="shared" ref="DT6:EB6" si="13">IF(DT7="",NA(),DT7)</f>
        <v>35.700000000000003</v>
      </c>
      <c r="DU6" s="22">
        <f t="shared" si="13"/>
        <v>38.909999999999997</v>
      </c>
      <c r="DV6" s="22">
        <f t="shared" si="13"/>
        <v>39.42</v>
      </c>
      <c r="DW6" s="22">
        <f t="shared" si="13"/>
        <v>38.200000000000003</v>
      </c>
      <c r="DX6" s="22">
        <f t="shared" si="13"/>
        <v>18.57</v>
      </c>
      <c r="DY6" s="22">
        <f t="shared" si="13"/>
        <v>21.14</v>
      </c>
      <c r="DZ6" s="22">
        <f t="shared" si="13"/>
        <v>22.12</v>
      </c>
      <c r="EA6" s="22">
        <f t="shared" si="13"/>
        <v>25.67</v>
      </c>
      <c r="EB6" s="22">
        <f t="shared" si="13"/>
        <v>26.86</v>
      </c>
      <c r="EC6" s="21" t="str">
        <f>IF(EC7="","",IF(EC7="-","【-】","【"&amp;SUBSTITUTE(TEXT(EC7,"#,##0.00"),"-","△")&amp;"】"))</f>
        <v>【26.78】</v>
      </c>
      <c r="ED6" s="22">
        <f>IF(ED7="",NA(),ED7)</f>
        <v>0.46</v>
      </c>
      <c r="EE6" s="22">
        <f t="shared" ref="EE6:EM6" si="14">IF(EE7="",NA(),EE7)</f>
        <v>0.57999999999999996</v>
      </c>
      <c r="EF6" s="22">
        <f t="shared" si="14"/>
        <v>0.23</v>
      </c>
      <c r="EG6" s="22">
        <f t="shared" si="14"/>
        <v>0.31</v>
      </c>
      <c r="EH6" s="22">
        <f t="shared" si="14"/>
        <v>0.78</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462136</v>
      </c>
      <c r="D7" s="24">
        <v>46</v>
      </c>
      <c r="E7" s="24">
        <v>1</v>
      </c>
      <c r="F7" s="24">
        <v>0</v>
      </c>
      <c r="G7" s="24">
        <v>1</v>
      </c>
      <c r="H7" s="24" t="s">
        <v>93</v>
      </c>
      <c r="I7" s="24" t="s">
        <v>94</v>
      </c>
      <c r="J7" s="24" t="s">
        <v>95</v>
      </c>
      <c r="K7" s="24" t="s">
        <v>96</v>
      </c>
      <c r="L7" s="24" t="s">
        <v>97</v>
      </c>
      <c r="M7" s="24" t="s">
        <v>98</v>
      </c>
      <c r="N7" s="25" t="s">
        <v>99</v>
      </c>
      <c r="O7" s="25">
        <v>70.25</v>
      </c>
      <c r="P7" s="25">
        <v>99.61</v>
      </c>
      <c r="Q7" s="25">
        <v>4620</v>
      </c>
      <c r="R7" s="25">
        <v>14095</v>
      </c>
      <c r="S7" s="25">
        <v>205.57</v>
      </c>
      <c r="T7" s="25">
        <v>68.569999999999993</v>
      </c>
      <c r="U7" s="25">
        <v>13700</v>
      </c>
      <c r="V7" s="25">
        <v>100.52</v>
      </c>
      <c r="W7" s="25">
        <v>136.29</v>
      </c>
      <c r="X7" s="25">
        <v>104.87</v>
      </c>
      <c r="Y7" s="25">
        <v>107.41</v>
      </c>
      <c r="Z7" s="25">
        <v>111.14</v>
      </c>
      <c r="AA7" s="25">
        <v>116.11</v>
      </c>
      <c r="AB7" s="25">
        <v>113.69</v>
      </c>
      <c r="AC7" s="25">
        <v>109.02</v>
      </c>
      <c r="AD7" s="25">
        <v>107.81</v>
      </c>
      <c r="AE7" s="25">
        <v>107.21</v>
      </c>
      <c r="AF7" s="25">
        <v>105.97</v>
      </c>
      <c r="AG7" s="25">
        <v>105.08</v>
      </c>
      <c r="AH7" s="25">
        <v>107.26</v>
      </c>
      <c r="AI7" s="25">
        <v>50.97</v>
      </c>
      <c r="AJ7" s="25">
        <v>43.95</v>
      </c>
      <c r="AK7" s="25">
        <v>33.19</v>
      </c>
      <c r="AL7" s="25">
        <v>15.37</v>
      </c>
      <c r="AM7" s="25">
        <v>0.74</v>
      </c>
      <c r="AN7" s="25">
        <v>11</v>
      </c>
      <c r="AO7" s="25">
        <v>8.86</v>
      </c>
      <c r="AP7" s="25">
        <v>7.65</v>
      </c>
      <c r="AQ7" s="25">
        <v>8.52</v>
      </c>
      <c r="AR7" s="25">
        <v>10.8</v>
      </c>
      <c r="AS7" s="25">
        <v>1.61</v>
      </c>
      <c r="AT7" s="25">
        <v>173.71</v>
      </c>
      <c r="AU7" s="25">
        <v>174.27</v>
      </c>
      <c r="AV7" s="25">
        <v>194.5</v>
      </c>
      <c r="AW7" s="25">
        <v>223.82</v>
      </c>
      <c r="AX7" s="25">
        <v>274.33999999999997</v>
      </c>
      <c r="AY7" s="25">
        <v>371.81</v>
      </c>
      <c r="AZ7" s="25">
        <v>384.23</v>
      </c>
      <c r="BA7" s="25">
        <v>364.3</v>
      </c>
      <c r="BB7" s="25">
        <v>378.87</v>
      </c>
      <c r="BC7" s="25">
        <v>362.35</v>
      </c>
      <c r="BD7" s="25">
        <v>239.69</v>
      </c>
      <c r="BE7" s="25">
        <v>440.12</v>
      </c>
      <c r="BF7" s="25">
        <v>404.83</v>
      </c>
      <c r="BG7" s="25">
        <v>366.71</v>
      </c>
      <c r="BH7" s="25">
        <v>321.64</v>
      </c>
      <c r="BI7" s="25">
        <v>294.72000000000003</v>
      </c>
      <c r="BJ7" s="25">
        <v>465.85</v>
      </c>
      <c r="BK7" s="25">
        <v>439.43</v>
      </c>
      <c r="BL7" s="25">
        <v>438.41</v>
      </c>
      <c r="BM7" s="25">
        <v>430.23</v>
      </c>
      <c r="BN7" s="25">
        <v>429.24</v>
      </c>
      <c r="BO7" s="25">
        <v>264.86</v>
      </c>
      <c r="BP7" s="25">
        <v>100.19</v>
      </c>
      <c r="BQ7" s="25">
        <v>104.38</v>
      </c>
      <c r="BR7" s="25">
        <v>109.45</v>
      </c>
      <c r="BS7" s="25">
        <v>113.99</v>
      </c>
      <c r="BT7" s="25">
        <v>112.56</v>
      </c>
      <c r="BU7" s="25">
        <v>92.39</v>
      </c>
      <c r="BV7" s="25">
        <v>94.41</v>
      </c>
      <c r="BW7" s="25">
        <v>90.96</v>
      </c>
      <c r="BX7" s="25">
        <v>90.66</v>
      </c>
      <c r="BY7" s="25">
        <v>90.78</v>
      </c>
      <c r="BZ7" s="25">
        <v>97.59</v>
      </c>
      <c r="CA7" s="25">
        <v>246.49</v>
      </c>
      <c r="CB7" s="25">
        <v>237.73</v>
      </c>
      <c r="CC7" s="25">
        <v>227.59</v>
      </c>
      <c r="CD7" s="25">
        <v>218.94</v>
      </c>
      <c r="CE7" s="25">
        <v>223.02</v>
      </c>
      <c r="CF7" s="25">
        <v>192.98</v>
      </c>
      <c r="CG7" s="25">
        <v>192.13</v>
      </c>
      <c r="CH7" s="25">
        <v>197.04</v>
      </c>
      <c r="CI7" s="25">
        <v>199.33</v>
      </c>
      <c r="CJ7" s="25">
        <v>202.75</v>
      </c>
      <c r="CK7" s="25">
        <v>181.66</v>
      </c>
      <c r="CL7" s="25">
        <v>71.56</v>
      </c>
      <c r="CM7" s="25">
        <v>69.81</v>
      </c>
      <c r="CN7" s="25">
        <v>68.510000000000005</v>
      </c>
      <c r="CO7" s="25">
        <v>70.78</v>
      </c>
      <c r="CP7" s="25">
        <v>71.819999999999993</v>
      </c>
      <c r="CQ7" s="25">
        <v>54.43</v>
      </c>
      <c r="CR7" s="25">
        <v>53.87</v>
      </c>
      <c r="CS7" s="25">
        <v>54.49</v>
      </c>
      <c r="CT7" s="25">
        <v>54.8</v>
      </c>
      <c r="CU7" s="25">
        <v>55.47</v>
      </c>
      <c r="CV7" s="25">
        <v>60.21</v>
      </c>
      <c r="CW7" s="25">
        <v>78.58</v>
      </c>
      <c r="CX7" s="25">
        <v>78.540000000000006</v>
      </c>
      <c r="CY7" s="25">
        <v>78.569999999999993</v>
      </c>
      <c r="CZ7" s="25">
        <v>78.61</v>
      </c>
      <c r="DA7" s="25">
        <v>78.66</v>
      </c>
      <c r="DB7" s="25">
        <v>79.44</v>
      </c>
      <c r="DC7" s="25">
        <v>79.489999999999995</v>
      </c>
      <c r="DD7" s="25">
        <v>78.8</v>
      </c>
      <c r="DE7" s="25">
        <v>77.98</v>
      </c>
      <c r="DF7" s="25">
        <v>76.97</v>
      </c>
      <c r="DG7" s="25">
        <v>89.21</v>
      </c>
      <c r="DH7" s="25">
        <v>51.26</v>
      </c>
      <c r="DI7" s="25">
        <v>53.2</v>
      </c>
      <c r="DJ7" s="25">
        <v>55.2</v>
      </c>
      <c r="DK7" s="25">
        <v>56.78</v>
      </c>
      <c r="DL7" s="25">
        <v>56.97</v>
      </c>
      <c r="DM7" s="25">
        <v>49.39</v>
      </c>
      <c r="DN7" s="25">
        <v>50.75</v>
      </c>
      <c r="DO7" s="25">
        <v>51.72</v>
      </c>
      <c r="DP7" s="25">
        <v>52.27</v>
      </c>
      <c r="DQ7" s="25">
        <v>52.87</v>
      </c>
      <c r="DR7" s="25">
        <v>52.41</v>
      </c>
      <c r="DS7" s="25">
        <v>31.18</v>
      </c>
      <c r="DT7" s="25">
        <v>35.700000000000003</v>
      </c>
      <c r="DU7" s="25">
        <v>38.909999999999997</v>
      </c>
      <c r="DV7" s="25">
        <v>39.42</v>
      </c>
      <c r="DW7" s="25">
        <v>38.200000000000003</v>
      </c>
      <c r="DX7" s="25">
        <v>18.57</v>
      </c>
      <c r="DY7" s="25">
        <v>21.14</v>
      </c>
      <c r="DZ7" s="25">
        <v>22.12</v>
      </c>
      <c r="EA7" s="25">
        <v>25.67</v>
      </c>
      <c r="EB7" s="25">
        <v>26.86</v>
      </c>
      <c r="EC7" s="25">
        <v>26.78</v>
      </c>
      <c r="ED7" s="25">
        <v>0.46</v>
      </c>
      <c r="EE7" s="25">
        <v>0.57999999999999996</v>
      </c>
      <c r="EF7" s="25">
        <v>0.23</v>
      </c>
      <c r="EG7" s="25">
        <v>0.31</v>
      </c>
      <c r="EH7" s="25">
        <v>0.78</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2026-01-26T00:43:19Z</cp:lastPrinted>
  <dcterms:created xsi:type="dcterms:W3CDTF">2025-12-12T09:25:05Z</dcterms:created>
  <dcterms:modified xsi:type="dcterms:W3CDTF">2026-03-02T02:52:59Z</dcterms:modified>
  <cp:category/>
</cp:coreProperties>
</file>