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6 指宿市\"/>
    </mc:Choice>
  </mc:AlternateContent>
  <xr:revisionPtr revIDLastSave="0" documentId="13_ncr:1_{A701E2DC-4CF5-46A9-AD5B-DCE85AA5F821}" xr6:coauthVersionLast="47" xr6:coauthVersionMax="47" xr10:uidLastSave="{00000000-0000-0000-0000-000000000000}"/>
  <workbookProtection workbookAlgorithmName="SHA-512" workbookHashValue="DvNJ5XMbbZNdzxoLYZ0LV4SeovxpnUbNpQ7CKSGdLl4v0yZql+LqpADoIvk4LgmGCQgcRMKyL6+C8uenXT7GeQ==" workbookSaltValue="Th0yOaIyIZH/xVdUufl6RA==" workbookSpinCount="100000" lockStructure="1"/>
  <bookViews>
    <workbookView xWindow="28680" yWindow="-120" windowWidth="29040" windowHeight="15720" tabRatio="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<sst xmlns="http://schemas.openxmlformats.org/spreadsheetml/2006/main" count="231" uniqueCount="114">
  <si>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</si>
  <si>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</si>
  <si>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</si>
  <si>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</si>
  <si>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</si>
  <si>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</si>
  <si>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鹿児島県　指宿市</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</si>
  <si>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</si>
  <si>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</si>
  <si>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</si>
  <si>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</si>
  <si>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</si>
  <si>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</si>
  <si>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</si>
  <si>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</si>
  <si>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</si>
  <si>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</si>
  <si>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</si>
  <si>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</si>
  <si>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</si>
  <si>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</si>
  <si>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</si>
  <si>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</si>
  <si>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</si>
  <si>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</si>
  <si>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</si>
  <si>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</si>
  <si>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</si>
  <si>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</si>
  <si>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</si>
  <si>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</si>
  <si>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</si>
  <si>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</si>
  <si>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</si>
  <si>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</si>
  <si>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</si>
  <si>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</si>
  <si>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</si>
  <si>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</si>
  <si>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</si>
  <si>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</si>
  <si>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</si>
  <si>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</si>
  <si>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</si>
  <si>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</si>
  <si>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</si>
  <si>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</si>
  <si>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</si>
  <si>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</si>
  <si>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</si>
  <si>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</si>
  <si>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</si>
  <si>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</si>
  <si>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</si>
  <si>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</si>
  <si>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</si>
  <si>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</si>
  <si>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</si>
  <si>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</si>
  <si>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</si>
  <si>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</si>
  <si>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</si>
  <si>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</si>
  <si>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</si>
  <si>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</si>
  <si>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</si>
  <si>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</si>
  <si>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</si>
  <si>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</si>
  <si>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</si>
  <si>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</si>
  <si>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</si>
  <si>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</si>
  <si>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</si>
  <si>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</si>
  <si>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</si>
  <si>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</si>
  <si>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</si>
  <si>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Cd1</t>
  </si>
  <si>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</si>
  <si>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</si>
  <si>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</si>
  <si>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</si>
  <si>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</si>
  <si>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</si>
  <si>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</si>
  <si>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</si>
  <si>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</si>
  <si>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</si>
  <si>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</si>
  <si>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</si>
  <si>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</si>
  <si>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</si>
  <si>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</si>
  <si>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</si>
  <si>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</si>
  <si>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</si>
  <si>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</si>
  <si>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</si>
  <si>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</si>
  <si>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</si>
  <si>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</si>
  <si>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</si>
  <si>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</si>
  <si>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</si>
  <si>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</si>
  <si>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</si>
  <si>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</si>
  <si>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</si>
  <si>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</si>
  <si>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</si>
  <si>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①経常収支比率は，類似団体平均値・前年度と比較すると下回っているが，単年度の収支が黒字であることを示す100％以上となっている。今後も引き続き経費削減等，経営健全化に努める。
③流動比率は，前年度より大幅に増加しており，類似団体平均値と比較しても上回っている状況である。流動負債に含まれている企業債は建設改良費に充てており，これらの財源により整備された施設で将来的には使用料の増収を見込んでいる。
④企業債残高対事業規模比率は，前年度より減少しており，類似団体平均値と比較しても下回っているため，今後も計画的に投資を行っていく必要がある。
⑤経費回収率は，前年度よりも減少したが，100％を上回っている。人口減少が進んでいることから今後も料金改定の検討や基準内繰入金の増額等，経営健全化に努めていく必要がある。
⑥汚水処理原価は、前年度より増加しているが，類似団体平均値と比較すると下回っており，安価で処理できている。今後も一層の経費削減により，同原価の抑制に努めていく。
⑦施設利用率は，処理区域内人口が減少傾向にあることから類似団体平均値と比較すると下回っている。旅館・ホテルからの流入汚水量が一定の割合を占めるため，宿泊客数の増減の影響を受ける。
⑧水洗化率は，前年度より若干増加し，類似団体平均値と比較しても上回っている。今後も引き続き向上に努めていく。</t>
    <rPh sb="1" eb="7">
      <t>ケイジョウ</t>
    </rPh>
    <rPh sb="9" eb="13">
      <t>ルイジ</t>
    </rPh>
    <rPh sb="13" eb="16">
      <t>ヘイキンチ</t>
    </rPh>
    <rPh sb="17" eb="19">
      <t>ゼンネン</t>
    </rPh>
    <rPh sb="19" eb="20">
      <t>ド</t>
    </rPh>
    <rPh sb="21" eb="23">
      <t>ヒカク</t>
    </rPh>
    <rPh sb="26" eb="28">
      <t>シタマワ</t>
    </rPh>
    <rPh sb="34" eb="37">
      <t>タンネンド</t>
    </rPh>
    <rPh sb="38" eb="40">
      <t>シュウシ</t>
    </rPh>
    <rPh sb="41" eb="43">
      <t>クロジ</t>
    </rPh>
    <rPh sb="49" eb="50">
      <t>シメ</t>
    </rPh>
    <rPh sb="55" eb="57">
      <t>イジョウ</t>
    </rPh>
    <rPh sb="64" eb="66">
      <t>コンゴ</t>
    </rPh>
    <rPh sb="67" eb="68">
      <t>ヒ</t>
    </rPh>
    <rPh sb="69" eb="70">
      <t>ツヅ</t>
    </rPh>
    <rPh sb="71" eb="76">
      <t>ケイヒサク</t>
    </rPh>
    <rPh sb="77" eb="83">
      <t>ケイエイケン</t>
    </rPh>
    <rPh sb="83" eb="84">
      <t>ツト</t>
    </rPh>
    <rPh sb="89" eb="94">
      <t>リュウド</t>
    </rPh>
    <rPh sb="95" eb="98">
      <t>ゼンネンド</t>
    </rPh>
    <rPh sb="100" eb="102">
      <t>オオハバ</t>
    </rPh>
    <rPh sb="103" eb="105">
      <t>ゾウカ</t>
    </rPh>
    <rPh sb="110" eb="114">
      <t>ルイジ</t>
    </rPh>
    <rPh sb="114" eb="117">
      <t>ヘイキンチ</t>
    </rPh>
    <rPh sb="118" eb="120">
      <t>ヒカク</t>
    </rPh>
    <rPh sb="123" eb="125">
      <t>ウワマワ</t>
    </rPh>
    <rPh sb="129" eb="131">
      <t>ジョウキョウ</t>
    </rPh>
    <rPh sb="135" eb="140">
      <t>リュウド</t>
    </rPh>
    <rPh sb="140" eb="141">
      <t>フク</t>
    </rPh>
    <rPh sb="146" eb="148">
      <t>キギョウ</t>
    </rPh>
    <rPh sb="148" eb="149">
      <t>サイ</t>
    </rPh>
    <rPh sb="150" eb="155">
      <t>ケンセツカ</t>
    </rPh>
    <rPh sb="156" eb="157">
      <t>ア</t>
    </rPh>
    <rPh sb="166" eb="168">
      <t>ザイゲン</t>
    </rPh>
    <rPh sb="171" eb="173">
      <t>セイビ</t>
    </rPh>
    <rPh sb="176" eb="178">
      <t>シセツ</t>
    </rPh>
    <rPh sb="179" eb="182">
      <t>ショウライテキ</t>
    </rPh>
    <rPh sb="184" eb="187">
      <t>シヨウリョウ</t>
    </rPh>
    <rPh sb="188" eb="190">
      <t>ゾウシュウ</t>
    </rPh>
    <rPh sb="191" eb="193">
      <t>ミコ</t>
    </rPh>
    <rPh sb="200" eb="203">
      <t>キギ</t>
    </rPh>
    <rPh sb="203" eb="205">
      <t>ザンダカ</t>
    </rPh>
    <rPh sb="205" eb="206">
      <t>タイ</t>
    </rPh>
    <rPh sb="206" eb="210">
      <t>ジギ</t>
    </rPh>
    <rPh sb="210" eb="212">
      <t>ヒリツ</t>
    </rPh>
    <rPh sb="214" eb="217">
      <t>ゼンネンド</t>
    </rPh>
    <rPh sb="219" eb="221">
      <t>ゲン</t>
    </rPh>
    <rPh sb="226" eb="233">
      <t>ルイジダンタイヘイキンチ</t>
    </rPh>
    <rPh sb="234" eb="236">
      <t>ヒカク</t>
    </rPh>
    <rPh sb="239" eb="241">
      <t>シタマワ</t>
    </rPh>
    <rPh sb="248" eb="250">
      <t>コンゴ</t>
    </rPh>
    <rPh sb="251" eb="254">
      <t>ケイカクテキ</t>
    </rPh>
    <rPh sb="255" eb="257">
      <t>トウシ</t>
    </rPh>
    <rPh sb="258" eb="259">
      <t>オコナ</t>
    </rPh>
    <rPh sb="263" eb="265">
      <t>ヒツヨウ</t>
    </rPh>
    <rPh sb="271" eb="276">
      <t>ケイヒカイ</t>
    </rPh>
    <rPh sb="278" eb="281">
      <t>ゼンネンド</t>
    </rPh>
    <rPh sb="284" eb="286">
      <t>ゲンショウ</t>
    </rPh>
    <rPh sb="295" eb="297">
      <t>ウワマワ</t>
    </rPh>
    <rPh sb="302" eb="306">
      <t>ジンコ</t>
    </rPh>
    <rPh sb="307" eb="308">
      <t>スス</t>
    </rPh>
    <rPh sb="316" eb="318">
      <t>コンゴ</t>
    </rPh>
    <rPh sb="319" eb="324">
      <t>リョウキン</t>
    </rPh>
    <rPh sb="324" eb="326">
      <t>ケントウ</t>
    </rPh>
    <rPh sb="327" eb="330">
      <t>キジュンナイ</t>
    </rPh>
    <rPh sb="330" eb="334">
      <t>クリイレ</t>
    </rPh>
    <rPh sb="334" eb="336">
      <t>ゾウガク</t>
    </rPh>
    <rPh sb="336" eb="337">
      <t>トウ</t>
    </rPh>
    <rPh sb="338" eb="342">
      <t>ケイエイケンゼン</t>
    </rPh>
    <rPh sb="342" eb="343">
      <t>カ</t>
    </rPh>
    <rPh sb="344" eb="345">
      <t>ツト</t>
    </rPh>
    <rPh sb="349" eb="351">
      <t>ヒツヨウ</t>
    </rPh>
    <rPh sb="357" eb="363">
      <t>オスイショリ</t>
    </rPh>
    <rPh sb="365" eb="368">
      <t>ゼンネンド</t>
    </rPh>
    <rPh sb="370" eb="372">
      <t>ゾウカ</t>
    </rPh>
    <rPh sb="378" eb="385">
      <t>ルイジダンタイヘイキンチ</t>
    </rPh>
    <rPh sb="386" eb="388">
      <t>ヒカク</t>
    </rPh>
    <rPh sb="391" eb="393">
      <t>シタマワ</t>
    </rPh>
    <rPh sb="398" eb="400">
      <t>アンカ</t>
    </rPh>
    <rPh sb="401" eb="403">
      <t>ショリ</t>
    </rPh>
    <rPh sb="409" eb="411">
      <t>コンゴ</t>
    </rPh>
    <rPh sb="412" eb="414">
      <t>イッソウ</t>
    </rPh>
    <rPh sb="415" eb="419">
      <t>ケイヒサクゲン</t>
    </rPh>
    <rPh sb="423" eb="426">
      <t>ドウ</t>
    </rPh>
    <rPh sb="427" eb="429">
      <t>ヨクセイ</t>
    </rPh>
    <rPh sb="430" eb="431">
      <t>ツト</t>
    </rPh>
    <rPh sb="438" eb="443">
      <t>シセツリヨ</t>
    </rPh>
    <rPh sb="445" eb="447">
      <t>ショリ</t>
    </rPh>
    <rPh sb="447" eb="452">
      <t>クイキナイ</t>
    </rPh>
    <rPh sb="453" eb="457">
      <t>ゲンシ</t>
    </rPh>
    <rPh sb="464" eb="471">
      <t>ルイジダンタイヘイキンチ</t>
    </rPh>
    <rPh sb="472" eb="474">
      <t>ヒカク</t>
    </rPh>
    <rPh sb="477" eb="479">
      <t>シタマワ</t>
    </rPh>
    <rPh sb="484" eb="486">
      <t>リョカン</t>
    </rPh>
    <rPh sb="493" eb="498">
      <t>リュウニュ</t>
    </rPh>
    <rPh sb="499" eb="501">
      <t>イッテイ</t>
    </rPh>
    <rPh sb="502" eb="504">
      <t>ワリアイ</t>
    </rPh>
    <rPh sb="505" eb="506">
      <t>シ</t>
    </rPh>
    <rPh sb="511" eb="515">
      <t>シュクハ</t>
    </rPh>
    <rPh sb="516" eb="518">
      <t>ゾウゲン</t>
    </rPh>
    <rPh sb="519" eb="521">
      <t>エイキョウ</t>
    </rPh>
    <rPh sb="522" eb="523">
      <t>ウ</t>
    </rPh>
    <rPh sb="528" eb="530">
      <t>スイセン</t>
    </rPh>
    <rPh sb="530" eb="532">
      <t>カリ</t>
    </rPh>
    <rPh sb="534" eb="537">
      <t>ゼンネンド</t>
    </rPh>
    <rPh sb="539" eb="541">
      <t>ジャッカン</t>
    </rPh>
    <rPh sb="541" eb="543">
      <t>ゾウカ</t>
    </rPh>
    <rPh sb="545" eb="552">
      <t>ルイジダンタイヘイキンチ</t>
    </rPh>
    <rPh sb="553" eb="555">
      <t>ヒカク</t>
    </rPh>
    <rPh sb="558" eb="560">
      <t>ウワマワ</t>
    </rPh>
    <rPh sb="565" eb="567">
      <t>コンゴ</t>
    </rPh>
    <rPh sb="568" eb="569">
      <t>ヒ</t>
    </rPh>
    <rPh sb="570" eb="571">
      <t>ツヅ</t>
    </rPh>
    <rPh sb="572" eb="574">
      <t>コウジョウ</t>
    </rPh>
    <rPh sb="575" eb="576">
      <t>ツト</t>
    </rPh>
    <phoneticPr fontId="1"/>
  </si>
  <si>
    <t>①有形固定資産減価償却率は，類似団体平均値と比較して下回っているが，前年度より増加しており，今後も年々増加していくことが見込まれる。計画的な施設更新の実施に努めていく。
③管渠改善率は，類似団体平均値と比較すると上回っている。本市には耐用年数を超過した管渠がないこともあるが，年次的に再構築工事を実施していることが要因である。今後も引き続き計画的に下水道施設の維持補修及び改築・更新工事を実施していく。</t>
    <rPh sb="1" eb="7">
      <t>ユウケイコテイシサン</t>
    </rPh>
    <rPh sb="7" eb="11">
      <t>ゲンカショウキャク</t>
    </rPh>
    <rPh sb="11" eb="12">
      <t>リツ</t>
    </rPh>
    <rPh sb="14" eb="21">
      <t>ルイジダンタイヘイキンチ</t>
    </rPh>
    <rPh sb="22" eb="24">
      <t>ヒカク</t>
    </rPh>
    <rPh sb="26" eb="28">
      <t>シタマワ</t>
    </rPh>
    <rPh sb="34" eb="37">
      <t>ゼンネンド</t>
    </rPh>
    <rPh sb="39" eb="41">
      <t>ゾウカ</t>
    </rPh>
    <rPh sb="46" eb="48">
      <t>コンゴ</t>
    </rPh>
    <rPh sb="49" eb="51">
      <t>ネンネン</t>
    </rPh>
    <rPh sb="51" eb="53">
      <t>ゾウカ</t>
    </rPh>
    <rPh sb="60" eb="62">
      <t>ミコ</t>
    </rPh>
    <rPh sb="66" eb="69">
      <t>ケイカクテキ</t>
    </rPh>
    <rPh sb="70" eb="74">
      <t>シセツコ</t>
    </rPh>
    <rPh sb="75" eb="77">
      <t>ジッシ</t>
    </rPh>
    <rPh sb="78" eb="79">
      <t>ツト</t>
    </rPh>
    <rPh sb="86" eb="88">
      <t>カンキョ</t>
    </rPh>
    <rPh sb="88" eb="91">
      <t>カイゼ</t>
    </rPh>
    <rPh sb="93" eb="100">
      <t>ルイジダンタイヘイキンチ</t>
    </rPh>
    <rPh sb="101" eb="103">
      <t>ヒカク</t>
    </rPh>
    <rPh sb="106" eb="108">
      <t>ウワマワ</t>
    </rPh>
    <rPh sb="113" eb="115">
      <t>ホンシ</t>
    </rPh>
    <rPh sb="117" eb="122">
      <t>タイヨウネ</t>
    </rPh>
    <rPh sb="122" eb="124">
      <t>チョウカ</t>
    </rPh>
    <rPh sb="126" eb="128">
      <t>カンキョ</t>
    </rPh>
    <rPh sb="138" eb="141">
      <t>ネンジテキ</t>
    </rPh>
    <rPh sb="142" eb="147">
      <t>サイコウチ</t>
    </rPh>
    <rPh sb="148" eb="150">
      <t>ジッシ</t>
    </rPh>
    <rPh sb="157" eb="159">
      <t>ヨウイン</t>
    </rPh>
    <rPh sb="163" eb="165">
      <t>コンゴ</t>
    </rPh>
    <rPh sb="166" eb="167">
      <t>ヒ</t>
    </rPh>
    <rPh sb="168" eb="169">
      <t>ツヅ</t>
    </rPh>
    <rPh sb="170" eb="173">
      <t>ケイカクテキ</t>
    </rPh>
    <rPh sb="174" eb="177">
      <t>ゲスイドウ</t>
    </rPh>
    <rPh sb="177" eb="179">
      <t>シセツ</t>
    </rPh>
    <rPh sb="180" eb="184">
      <t>イジホ</t>
    </rPh>
    <rPh sb="184" eb="185">
      <t>オヨ</t>
    </rPh>
    <rPh sb="186" eb="188">
      <t>カイチク</t>
    </rPh>
    <rPh sb="189" eb="193">
      <t>コウシン</t>
    </rPh>
    <rPh sb="194" eb="196">
      <t>ジッシ</t>
    </rPh>
    <phoneticPr fontId="1"/>
  </si>
  <si>
    <t>　人口減少等の影響により，今後も下水道使用料の収入減少が見込まれる。また，供用開始から30年が経過し下水道施設の老朽化も進んでおり，長寿命化に基づく改築・更新工事を実施している状況である。今後も下水道施設の維持補修及び改築・更新工事に係る費用の増加が見込まれる。
　今後も引き続き下水道施設の維持管理業務の包括的委託などを行い経営の健全化に努め，ストックマネジメント計画に基づく計画的な投資による事業実施や歳出の見直しを行う。
　また，近年の物価高騰や人件費の増加など営業費用の増加も見込まれることから，社会情勢の変化に対応できるよう，随時，経営戦略の見直しを行い，安定的な事業経営に努めるとともに，各種研修制度を利用し，人材の育成・確保にも努める。</t>
    <rPh sb="1" eb="6">
      <t>ジンコウ</t>
    </rPh>
    <rPh sb="7" eb="12">
      <t>エイキョウ</t>
    </rPh>
    <rPh sb="13" eb="15">
      <t>コンゴ</t>
    </rPh>
    <rPh sb="16" eb="22">
      <t>ゲスイド</t>
    </rPh>
    <rPh sb="23" eb="27">
      <t>シュウニ</t>
    </rPh>
    <rPh sb="28" eb="30">
      <t>ミコ</t>
    </rPh>
    <rPh sb="37" eb="39">
      <t>キョウヨウ</t>
    </rPh>
    <rPh sb="39" eb="41">
      <t>カイシ</t>
    </rPh>
    <rPh sb="45" eb="46">
      <t>ネン</t>
    </rPh>
    <rPh sb="47" eb="49">
      <t>ケイカ</t>
    </rPh>
    <rPh sb="50" eb="55">
      <t>ゲスイド</t>
    </rPh>
    <rPh sb="56" eb="59">
      <t>ロウキュウカ</t>
    </rPh>
    <rPh sb="60" eb="61">
      <t>スス</t>
    </rPh>
    <rPh sb="66" eb="70">
      <t>チョウジュミョウカ</t>
    </rPh>
    <rPh sb="71" eb="72">
      <t>モト</t>
    </rPh>
    <rPh sb="74" eb="76">
      <t>カイチク</t>
    </rPh>
    <rPh sb="77" eb="81">
      <t>コウシン</t>
    </rPh>
    <rPh sb="82" eb="84">
      <t>ジッシ</t>
    </rPh>
    <rPh sb="88" eb="90">
      <t>ジョウキョウ</t>
    </rPh>
    <rPh sb="94" eb="96">
      <t>コンゴ</t>
    </rPh>
    <rPh sb="97" eb="100">
      <t>ゲ</t>
    </rPh>
    <rPh sb="100" eb="102">
      <t>シセツ</t>
    </rPh>
    <rPh sb="103" eb="107">
      <t>イジホ</t>
    </rPh>
    <rPh sb="107" eb="108">
      <t>オヨ</t>
    </rPh>
    <rPh sb="112" eb="116">
      <t>コウシン</t>
    </rPh>
    <rPh sb="117" eb="118">
      <t>カカ</t>
    </rPh>
    <rPh sb="119" eb="121">
      <t>ヒヨウ</t>
    </rPh>
    <rPh sb="122" eb="124">
      <t>ゾウカ</t>
    </rPh>
    <rPh sb="125" eb="127">
      <t>ミコ</t>
    </rPh>
    <rPh sb="133" eb="135">
      <t>コンゴ</t>
    </rPh>
    <rPh sb="136" eb="137">
      <t>ヒ</t>
    </rPh>
    <rPh sb="138" eb="139">
      <t>ツヅ</t>
    </rPh>
    <rPh sb="161" eb="162">
      <t>オコナ</t>
    </rPh>
    <rPh sb="183" eb="185">
      <t>ケイカク</t>
    </rPh>
    <rPh sb="186" eb="187">
      <t>モト</t>
    </rPh>
    <rPh sb="189" eb="192">
      <t>ケイカクテキ</t>
    </rPh>
    <rPh sb="193" eb="195">
      <t>トウシ</t>
    </rPh>
    <rPh sb="198" eb="202">
      <t>ジギ</t>
    </rPh>
    <rPh sb="203" eb="205">
      <t>サイシュツ</t>
    </rPh>
    <rPh sb="206" eb="208">
      <t>ミナオ</t>
    </rPh>
    <rPh sb="210" eb="211">
      <t>オコナ</t>
    </rPh>
    <rPh sb="218" eb="220">
      <t>キンネン</t>
    </rPh>
    <rPh sb="221" eb="223">
      <t>ブッカ</t>
    </rPh>
    <rPh sb="223" eb="225">
      <t>コウトウ</t>
    </rPh>
    <rPh sb="226" eb="229">
      <t>ジンケンヒ</t>
    </rPh>
    <rPh sb="230" eb="232">
      <t>ゾウカ</t>
    </rPh>
    <rPh sb="234" eb="236">
      <t>エイギョウ</t>
    </rPh>
    <rPh sb="236" eb="238">
      <t>ヒヨウ</t>
    </rPh>
    <rPh sb="239" eb="241">
      <t>ゾウカ</t>
    </rPh>
    <rPh sb="242" eb="244">
      <t>ミコ</t>
    </rPh>
    <rPh sb="252" eb="254">
      <t>シャカイ</t>
    </rPh>
    <rPh sb="254" eb="256">
      <t>ジョウセイ</t>
    </rPh>
    <rPh sb="257" eb="259">
      <t>ヘンカ</t>
    </rPh>
    <rPh sb="260" eb="262">
      <t>タイオウ</t>
    </rPh>
    <rPh sb="268" eb="270">
      <t>ズイジ</t>
    </rPh>
    <rPh sb="271" eb="273">
      <t>ケイエイ</t>
    </rPh>
    <rPh sb="273" eb="275">
      <t>センリャク</t>
    </rPh>
    <rPh sb="276" eb="278">
      <t>ミナオ</t>
    </rPh>
    <rPh sb="280" eb="281">
      <t>オコナ</t>
    </rPh>
    <rPh sb="283" eb="286">
      <t>アンテイテキ</t>
    </rPh>
    <rPh sb="287" eb="289">
      <t>ジギョウ</t>
    </rPh>
    <rPh sb="289" eb="291">
      <t>ケイエイ</t>
    </rPh>
    <rPh sb="292" eb="293">
      <t>ツト</t>
    </rPh>
    <rPh sb="300" eb="302">
      <t>カクシュ</t>
    </rPh>
    <rPh sb="302" eb="306">
      <t>ケンシュ</t>
    </rPh>
    <rPh sb="307" eb="309">
      <t>リヨウ</t>
    </rPh>
    <rPh sb="311" eb="313">
      <t>ジンザイ</t>
    </rPh>
    <rPh sb="314" eb="316">
      <t>イクセイ</t>
    </rPh>
    <rPh sb="317" eb="319">
      <t>カクホ</t>
    </rPh>
    <rPh sb="321" eb="322">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</si>
</sst>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0.94</c:v>
                </c:pt>
                <c:pt idx="1">
                  <c:v>0.37</c:v>
                </c:pt>
                <c:pt idx="2">
                  <c:v>0.37</c:v>
                </c:pt>
                <c:pt idx="3">
                  <c:v>0.44</c:v>
                </c:pt>
                <c:pt idx="4">
                  <c:v>0.4</c:v>
                </c:pt>
              </c:numCache>
            </c:numRef>
          </c:val>
          <c:extLst>
            <c:ext xmlns:c16="http://schemas.microsoft.com/office/drawing/2014/chart" uri="{C3380CC4-5D6E-409C-BE32-E72D297353CC}">
              <c16:uniqueId val="{00000000-28CB-405F-ADB8-75ACFC2006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28CB-405F-ADB8-75ACFC2006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45.1</c:v>
                </c:pt>
                <c:pt idx="1">
                  <c:v>45.38</c:v>
                </c:pt>
                <c:pt idx="2">
                  <c:v>44.43</c:v>
                </c:pt>
                <c:pt idx="3">
                  <c:v>42.96</c:v>
                </c:pt>
                <c:pt idx="4">
                  <c:v>42.03</c:v>
                </c:pt>
              </c:numCache>
            </c:numRef>
          </c:val>
          <c:extLst>
            <c:ext xmlns:c16="http://schemas.microsoft.com/office/drawing/2014/chart" uri="{C3380CC4-5D6E-409C-BE32-E72D297353CC}">
              <c16:uniqueId val="{00000000-688C-4B18-80E0-2B49A1587E0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688C-4B18-80E0-2B49A1587E0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93.59</c:v>
                </c:pt>
                <c:pt idx="1">
                  <c:v>94.33</c:v>
                </c:pt>
                <c:pt idx="2">
                  <c:v>95.64</c:v>
                </c:pt>
                <c:pt idx="3">
                  <c:v>95.12</c:v>
                </c:pt>
                <c:pt idx="4">
                  <c:v>95.66</c:v>
                </c:pt>
              </c:numCache>
            </c:numRef>
          </c:val>
          <c:extLst>
            <c:ext xmlns:c16="http://schemas.microsoft.com/office/drawing/2014/chart" uri="{C3380CC4-5D6E-409C-BE32-E72D297353CC}">
              <c16:uniqueId val="{00000000-D948-4576-A77E-E4AADB9391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D948-4576-A77E-E4AADB9391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102.05</c:v>
                </c:pt>
                <c:pt idx="1">
                  <c:v>101.16</c:v>
                </c:pt>
                <c:pt idx="2">
                  <c:v>104.39</c:v>
                </c:pt>
                <c:pt idx="3">
                  <c:v>104.49</c:v>
                </c:pt>
                <c:pt idx="4">
                  <c:v>102</c:v>
                </c:pt>
              </c:numCache>
            </c:numRef>
          </c:val>
          <c:extLst>
            <c:ext xmlns:c16="http://schemas.microsoft.com/office/drawing/2014/chart" uri="{C3380CC4-5D6E-409C-BE32-E72D297353CC}">
              <c16:uniqueId val="{00000000-3CAD-4461-A632-52E32C5FCE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3CAD-4461-A632-52E32C5FCE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7.32</c:v>
                </c:pt>
                <c:pt idx="1">
                  <c:v>10.65</c:v>
                </c:pt>
                <c:pt idx="2">
                  <c:v>14.2</c:v>
                </c:pt>
                <c:pt idx="3">
                  <c:v>17.739999999999998</c:v>
                </c:pt>
                <c:pt idx="4">
                  <c:v>20.65</c:v>
                </c:pt>
              </c:numCache>
            </c:numRef>
          </c:val>
          <c:extLst>
            <c:ext xmlns:c16="http://schemas.microsoft.com/office/drawing/2014/chart" uri="{C3380CC4-5D6E-409C-BE32-E72D297353CC}">
              <c16:uniqueId val="{00000000-4124-4147-A4A0-78B72FC3F5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4124-4147-A4A0-78B72FC3F5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49-442D-8AFC-DC3F4D7A26B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CB49-442D-8AFC-DC3F4D7A26B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26-4081-90CB-CA160B7DF8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2F26-4081-90CB-CA160B7DF8B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75.45</c:v>
                </c:pt>
                <c:pt idx="1">
                  <c:v>37.869999999999997</c:v>
                </c:pt>
                <c:pt idx="2">
                  <c:v>35.76</c:v>
                </c:pt>
                <c:pt idx="3">
                  <c:v>78.27</c:v>
                </c:pt>
                <c:pt idx="4">
                  <c:v>105.47</c:v>
                </c:pt>
              </c:numCache>
            </c:numRef>
          </c:val>
          <c:extLst>
            <c:ext xmlns:c16="http://schemas.microsoft.com/office/drawing/2014/chart" uri="{C3380CC4-5D6E-409C-BE32-E72D297353CC}">
              <c16:uniqueId val="{00000000-86F8-499D-BE48-27AC405A349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86F8-499D-BE48-27AC405A349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301.47000000000003</c:v>
                </c:pt>
                <c:pt idx="1">
                  <c:v>391.44</c:v>
                </c:pt>
                <c:pt idx="2">
                  <c:v>319.52</c:v>
                </c:pt>
                <c:pt idx="3">
                  <c:v>101.4</c:v>
                </c:pt>
                <c:pt idx="4">
                  <c:v>82.9</c:v>
                </c:pt>
              </c:numCache>
            </c:numRef>
          </c:val>
          <c:extLst>
            <c:ext xmlns:c16="http://schemas.microsoft.com/office/drawing/2014/chart" uri="{C3380CC4-5D6E-409C-BE32-E72D297353CC}">
              <c16:uniqueId val="{00000000-EFBC-4BBD-B02C-D6C64B8E02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EFBC-4BBD-B02C-D6C64B8E02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94.92</c:v>
                </c:pt>
                <c:pt idx="1">
                  <c:v>97.28</c:v>
                </c:pt>
                <c:pt idx="2">
                  <c:v>117.54</c:v>
                </c:pt>
                <c:pt idx="3">
                  <c:v>128.22</c:v>
                </c:pt>
                <c:pt idx="4">
                  <c:v>117.34</c:v>
                </c:pt>
              </c:numCache>
            </c:numRef>
          </c:val>
          <c:extLst>
            <c:ext xmlns:c16="http://schemas.microsoft.com/office/drawing/2014/chart" uri="{C3380CC4-5D6E-409C-BE32-E72D297353CC}">
              <c16:uniqueId val="{00000000-5503-4052-8FD2-6469FF390D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5503-4052-8FD2-6469FF390D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131.5</c:v>
                </c:pt>
                <c:pt idx="1">
                  <c:v>126.22</c:v>
                </c:pt>
                <c:pt idx="2">
                  <c:v>106.07</c:v>
                </c:pt>
                <c:pt idx="3">
                  <c:v>97.48</c:v>
                </c:pt>
                <c:pt idx="4">
                  <c:v>107.09</c:v>
                </c:pt>
              </c:numCache>
            </c:numRef>
          </c:val>
          <c:extLst>
            <c:ext xmlns:c16="http://schemas.microsoft.com/office/drawing/2014/chart" uri="{C3380CC4-5D6E-409C-BE32-E72D297353CC}">
              <c16:uniqueId val="{00000000-CA7E-4A73-BA33-7D47CD8041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CA7E-4A73-BA33-7D47CD8041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鹿児島県　指宿市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8</v>
      </c>
      <c r="C7" s="29"/>
      <c r="D7" s="29"/>
      <c r="E7" s="29"/>
      <c r="F7" s="29"/>
      <c r="G7" s="29"/>
      <c r="H7" s="29"/>
      <c r="I7" s="29" t="s">
        <v>14</v>
      </c>
      <c r="J7" s="29"/>
      <c r="K7" s="29"/>
      <c r="L7" s="29"/>
      <c r="M7" s="29"/>
      <c r="N7" s="29"/>
      <c r="O7" s="29"/>
      <c r="P7" s="29" t="s">
        <v>7</v>
      </c>
      <c r="Q7" s="29"/>
      <c r="R7" s="29"/>
      <c r="S7" s="29"/>
      <c r="T7" s="29"/>
      <c r="U7" s="29"/>
      <c r="V7" s="29"/>
      <c r="W7" s="29" t="s">
        <v>16</v>
      </c>
      <c r="X7" s="29"/>
      <c r="Y7" s="29"/>
      <c r="Z7" s="29"/>
      <c r="AA7" s="29"/>
      <c r="AB7" s="29"/>
      <c r="AC7" s="29"/>
      <c r="AD7" s="29" t="s">
        <v>5</v>
      </c>
      <c r="AE7" s="29"/>
      <c r="AF7" s="29"/>
      <c r="AG7" s="29"/>
      <c r="AH7" s="29"/>
      <c r="AI7" s="29"/>
      <c r="AJ7" s="29"/>
      <c r="AK7" s="3"/>
      <c r="AL7" s="29" t="s">
        <v>17</v>
      </c>
      <c r="AM7" s="29"/>
      <c r="AN7" s="29"/>
      <c r="AO7" s="29"/>
      <c r="AP7" s="29"/>
      <c r="AQ7" s="29"/>
      <c r="AR7" s="29"/>
      <c r="AS7" s="29"/>
      <c r="AT7" s="29" t="s">
        <v>12</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Cd1</v>
      </c>
      <c r="X8" s="33"/>
      <c r="Y8" s="33"/>
      <c r="Z8" s="33"/>
      <c r="AA8" s="33"/>
      <c r="AB8" s="33"/>
      <c r="AC8" s="33"/>
      <c r="AD8" s="34" t="str">
        <f>データ!$M$6</f>
        <v>非設置</v>
      </c>
      <c r="AE8" s="34"/>
      <c r="AF8" s="34"/>
      <c r="AG8" s="34"/>
      <c r="AH8" s="34"/>
      <c r="AI8" s="34"/>
      <c r="AJ8" s="34"/>
      <c r="AK8" s="3"/>
      <c r="AL8" s="35">
        <f>データ!S6</f>
        <v>37207</v>
      </c>
      <c r="AM8" s="35"/>
      <c r="AN8" s="35"/>
      <c r="AO8" s="35"/>
      <c r="AP8" s="35"/>
      <c r="AQ8" s="35"/>
      <c r="AR8" s="35"/>
      <c r="AS8" s="35"/>
      <c r="AT8" s="36">
        <f>データ!T6</f>
        <v>148.82</v>
      </c>
      <c r="AU8" s="36"/>
      <c r="AV8" s="36"/>
      <c r="AW8" s="36"/>
      <c r="AX8" s="36"/>
      <c r="AY8" s="36"/>
      <c r="AZ8" s="36"/>
      <c r="BA8" s="36"/>
      <c r="BB8" s="36">
        <f>データ!U6</f>
        <v>250.01</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71.569999999999993</v>
      </c>
      <c r="J10" s="36"/>
      <c r="K10" s="36"/>
      <c r="L10" s="36"/>
      <c r="M10" s="36"/>
      <c r="N10" s="36"/>
      <c r="O10" s="36"/>
      <c r="P10" s="36">
        <f>データ!P6</f>
        <v>28.56</v>
      </c>
      <c r="Q10" s="36"/>
      <c r="R10" s="36"/>
      <c r="S10" s="36"/>
      <c r="T10" s="36"/>
      <c r="U10" s="36"/>
      <c r="V10" s="36"/>
      <c r="W10" s="36">
        <f>データ!Q6</f>
        <v>94.44</v>
      </c>
      <c r="X10" s="36"/>
      <c r="Y10" s="36"/>
      <c r="Z10" s="36"/>
      <c r="AA10" s="36"/>
      <c r="AB10" s="36"/>
      <c r="AC10" s="36"/>
      <c r="AD10" s="35">
        <f>データ!R6</f>
        <v>2720</v>
      </c>
      <c r="AE10" s="35"/>
      <c r="AF10" s="35"/>
      <c r="AG10" s="35"/>
      <c r="AH10" s="35"/>
      <c r="AI10" s="35"/>
      <c r="AJ10" s="35"/>
      <c r="AK10" s="2"/>
      <c r="AL10" s="35">
        <f>データ!V6</f>
        <v>10524</v>
      </c>
      <c r="AM10" s="35"/>
      <c r="AN10" s="35"/>
      <c r="AO10" s="35"/>
      <c r="AP10" s="35"/>
      <c r="AQ10" s="35"/>
      <c r="AR10" s="35"/>
      <c r="AS10" s="35"/>
      <c r="AT10" s="36">
        <f>データ!W6</f>
        <v>4.7</v>
      </c>
      <c r="AU10" s="36"/>
      <c r="AV10" s="36"/>
      <c r="AW10" s="36"/>
      <c r="AX10" s="36"/>
      <c r="AY10" s="36"/>
      <c r="AZ10" s="36"/>
      <c r="BA10" s="36"/>
      <c r="BB10" s="36">
        <f>データ!X6</f>
        <v>2239.15</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112</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11</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49</v>
      </c>
      <c r="G84" s="6" t="s">
        <v>50</v>
      </c>
      <c r="H84" s="6" t="s">
        <v>43</v>
      </c>
      <c r="I84" s="6" t="s">
        <v>9</v>
      </c>
      <c r="J84" s="6" t="s">
        <v>51</v>
      </c>
      <c r="K84" s="6" t="s">
        <v>52</v>
      </c>
      <c r="L84" s="6" t="s">
        <v>33</v>
      </c>
      <c r="M84" s="6" t="s">
        <v>36</v>
      </c>
      <c r="N84" s="6" t="s">
        <v>54</v>
      </c>
      <c r="O84" s="6" t="s">
        <v>56</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ykH4JyRTgWjGn7E1yQ8XFIFy8w0RJ5mODz1N581KZ3vTh3kM2dB/ggHJQxLC0qwov7cwSunSy7Sy4IKoeR42UA==" saltValue="H6PwhJNXoiejbMOccT3E+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32</v>
      </c>
      <c r="C3" s="16" t="s">
        <v>60</v>
      </c>
      <c r="D3" s="16" t="s">
        <v>39</v>
      </c>
      <c r="E3" s="16" t="s">
        <v>4</v>
      </c>
      <c r="F3" s="16" t="s">
        <v>3</v>
      </c>
      <c r="G3" s="16" t="s">
        <v>25</v>
      </c>
      <c r="H3" s="73" t="s">
        <v>61</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11</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62</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63</v>
      </c>
      <c r="BG4" s="72"/>
      <c r="BH4" s="72"/>
      <c r="BI4" s="72"/>
      <c r="BJ4" s="72"/>
      <c r="BK4" s="72"/>
      <c r="BL4" s="72"/>
      <c r="BM4" s="72"/>
      <c r="BN4" s="72"/>
      <c r="BO4" s="72"/>
      <c r="BP4" s="72"/>
      <c r="BQ4" s="72" t="s">
        <v>15</v>
      </c>
      <c r="BR4" s="72"/>
      <c r="BS4" s="72"/>
      <c r="BT4" s="72"/>
      <c r="BU4" s="72"/>
      <c r="BV4" s="72"/>
      <c r="BW4" s="72"/>
      <c r="BX4" s="72"/>
      <c r="BY4" s="72"/>
      <c r="BZ4" s="72"/>
      <c r="CA4" s="72"/>
      <c r="CB4" s="72" t="s">
        <v>64</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
      <c r="A6" s="14" t="s">
        <v>96</v>
      </c>
      <c r="B6" s="19">
        <f t="shared" ref="B6:X6" si="1">B7</f>
        <v>2024</v>
      </c>
      <c r="C6" s="19">
        <f t="shared" si="1"/>
        <v>462101</v>
      </c>
      <c r="D6" s="19">
        <f t="shared" si="1"/>
        <v>46</v>
      </c>
      <c r="E6" s="19">
        <f t="shared" si="1"/>
        <v>17</v>
      </c>
      <c r="F6" s="19">
        <f t="shared" si="1"/>
        <v>1</v>
      </c>
      <c r="G6" s="19">
        <f t="shared" si="1"/>
        <v>0</v>
      </c>
      <c r="H6" s="19" t="str">
        <f t="shared" si="1"/>
        <v>鹿児島県　指宿市</v>
      </c>
      <c r="I6" s="19" t="str">
        <f t="shared" si="1"/>
        <v>法適用</v>
      </c>
      <c r="J6" s="19" t="str">
        <f t="shared" si="1"/>
        <v>下水道事業</v>
      </c>
      <c r="K6" s="19" t="str">
        <f t="shared" si="1"/>
        <v>公共下水道</v>
      </c>
      <c r="L6" s="19" t="str">
        <f t="shared" si="1"/>
        <v>Cd1</v>
      </c>
      <c r="M6" s="19" t="str">
        <f t="shared" si="1"/>
        <v>非設置</v>
      </c>
      <c r="N6" s="23" t="str">
        <f t="shared" si="1"/>
        <v>-</v>
      </c>
      <c r="O6" s="23">
        <f t="shared" si="1"/>
        <v>71.569999999999993</v>
      </c>
      <c r="P6" s="23">
        <f t="shared" si="1"/>
        <v>28.56</v>
      </c>
      <c r="Q6" s="23">
        <f t="shared" si="1"/>
        <v>94.44</v>
      </c>
      <c r="R6" s="23">
        <f t="shared" si="1"/>
        <v>2720</v>
      </c>
      <c r="S6" s="23">
        <f t="shared" si="1"/>
        <v>37207</v>
      </c>
      <c r="T6" s="23">
        <f t="shared" si="1"/>
        <v>148.82</v>
      </c>
      <c r="U6" s="23">
        <f t="shared" si="1"/>
        <v>250.01</v>
      </c>
      <c r="V6" s="23">
        <f t="shared" si="1"/>
        <v>10524</v>
      </c>
      <c r="W6" s="23">
        <f t="shared" si="1"/>
        <v>4.7</v>
      </c>
      <c r="X6" s="23">
        <f t="shared" si="1"/>
        <v>2239.15</v>
      </c>
      <c r="Y6" s="27">
        <f t="shared" ref="Y6:AH6" si="2">IF(Y7="",NA(),Y7)</f>
        <v>102.05</v>
      </c>
      <c r="Z6" s="27">
        <f t="shared" si="2"/>
        <v>101.16</v>
      </c>
      <c r="AA6" s="27">
        <f t="shared" si="2"/>
        <v>104.39</v>
      </c>
      <c r="AB6" s="27">
        <f t="shared" si="2"/>
        <v>104.49</v>
      </c>
      <c r="AC6" s="27">
        <f t="shared" si="2"/>
        <v>102</v>
      </c>
      <c r="AD6" s="27">
        <f t="shared" si="2"/>
        <v>105.41</v>
      </c>
      <c r="AE6" s="27">
        <f t="shared" si="2"/>
        <v>104.64</v>
      </c>
      <c r="AF6" s="27">
        <f t="shared" si="2"/>
        <v>105.35</v>
      </c>
      <c r="AG6" s="27">
        <f t="shared" si="2"/>
        <v>106.8</v>
      </c>
      <c r="AH6" s="27">
        <f t="shared" si="2"/>
        <v>104.65</v>
      </c>
      <c r="AI6" s="23" t="str">
        <f>IF(AI7="","",IF(AI7="-","【-】","【"&amp;SUBSTITUTE(TEXT(AI7,"#,##0.00"),"-","△")&amp;"】"))</f>
        <v>【105.36】</v>
      </c>
      <c r="AJ6" s="23">
        <f t="shared" ref="AJ6:AS6" si="3">IF(AJ7="",NA(),AJ7)</f>
        <v>0</v>
      </c>
      <c r="AK6" s="23">
        <f t="shared" si="3"/>
        <v>0</v>
      </c>
      <c r="AL6" s="23">
        <f t="shared" si="3"/>
        <v>0</v>
      </c>
      <c r="AM6" s="23">
        <f t="shared" si="3"/>
        <v>0</v>
      </c>
      <c r="AN6" s="23">
        <f t="shared" si="3"/>
        <v>0</v>
      </c>
      <c r="AO6" s="27">
        <f t="shared" si="3"/>
        <v>25.86</v>
      </c>
      <c r="AP6" s="27">
        <f t="shared" si="3"/>
        <v>25.76</v>
      </c>
      <c r="AQ6" s="27">
        <f t="shared" si="3"/>
        <v>26.07</v>
      </c>
      <c r="AR6" s="27">
        <f t="shared" si="3"/>
        <v>26.89</v>
      </c>
      <c r="AS6" s="27">
        <f t="shared" si="3"/>
        <v>23.18</v>
      </c>
      <c r="AT6" s="23" t="str">
        <f>IF(AT7="","",IF(AT7="-","【-】","【"&amp;SUBSTITUTE(TEXT(AT7,"#,##0.00"),"-","△")&amp;"】"))</f>
        <v>【3.12】</v>
      </c>
      <c r="AU6" s="27">
        <f t="shared" ref="AU6:BD6" si="4">IF(AU7="",NA(),AU7)</f>
        <v>75.45</v>
      </c>
      <c r="AV6" s="27">
        <f t="shared" si="4"/>
        <v>37.869999999999997</v>
      </c>
      <c r="AW6" s="27">
        <f t="shared" si="4"/>
        <v>35.76</v>
      </c>
      <c r="AX6" s="27">
        <f t="shared" si="4"/>
        <v>78.27</v>
      </c>
      <c r="AY6" s="27">
        <f t="shared" si="4"/>
        <v>105.47</v>
      </c>
      <c r="AZ6" s="27">
        <f t="shared" si="4"/>
        <v>58.23</v>
      </c>
      <c r="BA6" s="27">
        <f t="shared" si="4"/>
        <v>65.56</v>
      </c>
      <c r="BB6" s="27">
        <f t="shared" si="4"/>
        <v>65.87</v>
      </c>
      <c r="BC6" s="27">
        <f t="shared" si="4"/>
        <v>77.260000000000005</v>
      </c>
      <c r="BD6" s="27">
        <f t="shared" si="4"/>
        <v>80.010000000000005</v>
      </c>
      <c r="BE6" s="23" t="str">
        <f>IF(BE7="","",IF(BE7="-","【-】","【"&amp;SUBSTITUTE(TEXT(BE7,"#,##0.00"),"-","△")&amp;"】"))</f>
        <v>【82.75】</v>
      </c>
      <c r="BF6" s="27">
        <f t="shared" ref="BF6:BO6" si="5">IF(BF7="",NA(),BF7)</f>
        <v>301.47000000000003</v>
      </c>
      <c r="BG6" s="27">
        <f t="shared" si="5"/>
        <v>391.44</v>
      </c>
      <c r="BH6" s="27">
        <f t="shared" si="5"/>
        <v>319.52</v>
      </c>
      <c r="BI6" s="27">
        <f t="shared" si="5"/>
        <v>101.4</v>
      </c>
      <c r="BJ6" s="27">
        <f t="shared" si="5"/>
        <v>82.9</v>
      </c>
      <c r="BK6" s="27">
        <f t="shared" si="5"/>
        <v>812.92</v>
      </c>
      <c r="BL6" s="27">
        <f t="shared" si="5"/>
        <v>765.48</v>
      </c>
      <c r="BM6" s="27">
        <f t="shared" si="5"/>
        <v>742.08</v>
      </c>
      <c r="BN6" s="27">
        <f t="shared" si="5"/>
        <v>730.84</v>
      </c>
      <c r="BO6" s="27">
        <f t="shared" si="5"/>
        <v>706.45</v>
      </c>
      <c r="BP6" s="23" t="str">
        <f>IF(BP7="","",IF(BP7="-","【-】","【"&amp;SUBSTITUTE(TEXT(BP7,"#,##0.00"),"-","△")&amp;"】"))</f>
        <v>【602.56】</v>
      </c>
      <c r="BQ6" s="27">
        <f t="shared" ref="BQ6:BZ6" si="6">IF(BQ7="",NA(),BQ7)</f>
        <v>94.92</v>
      </c>
      <c r="BR6" s="27">
        <f t="shared" si="6"/>
        <v>97.28</v>
      </c>
      <c r="BS6" s="27">
        <f t="shared" si="6"/>
        <v>117.54</v>
      </c>
      <c r="BT6" s="27">
        <f t="shared" si="6"/>
        <v>128.22</v>
      </c>
      <c r="BU6" s="27">
        <f t="shared" si="6"/>
        <v>117.34</v>
      </c>
      <c r="BV6" s="27">
        <f t="shared" si="6"/>
        <v>85.4</v>
      </c>
      <c r="BW6" s="27">
        <f t="shared" si="6"/>
        <v>87.8</v>
      </c>
      <c r="BX6" s="27">
        <f t="shared" si="6"/>
        <v>86.51</v>
      </c>
      <c r="BY6" s="27">
        <f t="shared" si="6"/>
        <v>89.17</v>
      </c>
      <c r="BZ6" s="27">
        <f t="shared" si="6"/>
        <v>85.67</v>
      </c>
      <c r="CA6" s="23" t="str">
        <f>IF(CA7="","",IF(CA7="-","【-】","【"&amp;SUBSTITUTE(TEXT(CA7,"#,##0.00"),"-","△")&amp;"】"))</f>
        <v>【97.94】</v>
      </c>
      <c r="CB6" s="27">
        <f t="shared" ref="CB6:CK6" si="7">IF(CB7="",NA(),CB7)</f>
        <v>131.5</v>
      </c>
      <c r="CC6" s="27">
        <f t="shared" si="7"/>
        <v>126.22</v>
      </c>
      <c r="CD6" s="27">
        <f t="shared" si="7"/>
        <v>106.07</v>
      </c>
      <c r="CE6" s="27">
        <f t="shared" si="7"/>
        <v>97.48</v>
      </c>
      <c r="CF6" s="27">
        <f t="shared" si="7"/>
        <v>107.09</v>
      </c>
      <c r="CG6" s="27">
        <f t="shared" si="7"/>
        <v>188.57</v>
      </c>
      <c r="CH6" s="27">
        <f t="shared" si="7"/>
        <v>187.69</v>
      </c>
      <c r="CI6" s="27">
        <f t="shared" si="7"/>
        <v>188.24</v>
      </c>
      <c r="CJ6" s="27">
        <f t="shared" si="7"/>
        <v>184.85</v>
      </c>
      <c r="CK6" s="27">
        <f t="shared" si="7"/>
        <v>194.78</v>
      </c>
      <c r="CL6" s="23" t="str">
        <f>IF(CL7="","",IF(CL7="-","【-】","【"&amp;SUBSTITUTE(TEXT(CL7,"#,##0.00"),"-","△")&amp;"】"))</f>
        <v>【140.98】</v>
      </c>
      <c r="CM6" s="27">
        <f t="shared" ref="CM6:CV6" si="8">IF(CM7="",NA(),CM7)</f>
        <v>45.1</v>
      </c>
      <c r="CN6" s="27">
        <f t="shared" si="8"/>
        <v>45.38</v>
      </c>
      <c r="CO6" s="27">
        <f t="shared" si="8"/>
        <v>44.43</v>
      </c>
      <c r="CP6" s="27">
        <f t="shared" si="8"/>
        <v>42.96</v>
      </c>
      <c r="CQ6" s="27">
        <f t="shared" si="8"/>
        <v>42.03</v>
      </c>
      <c r="CR6" s="27">
        <f t="shared" si="8"/>
        <v>55.84</v>
      </c>
      <c r="CS6" s="27">
        <f t="shared" si="8"/>
        <v>55.78</v>
      </c>
      <c r="CT6" s="27">
        <f t="shared" si="8"/>
        <v>54.86</v>
      </c>
      <c r="CU6" s="27">
        <f t="shared" si="8"/>
        <v>55.04</v>
      </c>
      <c r="CV6" s="27">
        <f t="shared" si="8"/>
        <v>53.26</v>
      </c>
      <c r="CW6" s="23" t="str">
        <f>IF(CW7="","",IF(CW7="-","【-】","【"&amp;SUBSTITUTE(TEXT(CW7,"#,##0.00"),"-","△")&amp;"】"))</f>
        <v>【60.13】</v>
      </c>
      <c r="CX6" s="27">
        <f t="shared" ref="CX6:DG6" si="9">IF(CX7="",NA(),CX7)</f>
        <v>93.59</v>
      </c>
      <c r="CY6" s="27">
        <f t="shared" si="9"/>
        <v>94.33</v>
      </c>
      <c r="CZ6" s="27">
        <f t="shared" si="9"/>
        <v>95.64</v>
      </c>
      <c r="DA6" s="27">
        <f t="shared" si="9"/>
        <v>95.12</v>
      </c>
      <c r="DB6" s="27">
        <f t="shared" si="9"/>
        <v>95.66</v>
      </c>
      <c r="DC6" s="27">
        <f t="shared" si="9"/>
        <v>92.34</v>
      </c>
      <c r="DD6" s="27">
        <f t="shared" si="9"/>
        <v>91.78</v>
      </c>
      <c r="DE6" s="27">
        <f t="shared" si="9"/>
        <v>91.37</v>
      </c>
      <c r="DF6" s="27">
        <f t="shared" si="9"/>
        <v>91.92</v>
      </c>
      <c r="DG6" s="27">
        <f t="shared" si="9"/>
        <v>91.12</v>
      </c>
      <c r="DH6" s="23" t="str">
        <f>IF(DH7="","",IF(DH7="-","【-】","【"&amp;SUBSTITUTE(TEXT(DH7,"#,##0.00"),"-","△")&amp;"】"))</f>
        <v>【96.00】</v>
      </c>
      <c r="DI6" s="27">
        <f t="shared" ref="DI6:DR6" si="10">IF(DI7="",NA(),DI7)</f>
        <v>7.32</v>
      </c>
      <c r="DJ6" s="27">
        <f t="shared" si="10"/>
        <v>10.65</v>
      </c>
      <c r="DK6" s="27">
        <f t="shared" si="10"/>
        <v>14.2</v>
      </c>
      <c r="DL6" s="27">
        <f t="shared" si="10"/>
        <v>17.739999999999998</v>
      </c>
      <c r="DM6" s="27">
        <f t="shared" si="10"/>
        <v>20.65</v>
      </c>
      <c r="DN6" s="27">
        <f t="shared" si="10"/>
        <v>25.37</v>
      </c>
      <c r="DO6" s="27">
        <f t="shared" si="10"/>
        <v>26.89</v>
      </c>
      <c r="DP6" s="27">
        <f t="shared" si="10"/>
        <v>29.42</v>
      </c>
      <c r="DQ6" s="27">
        <f t="shared" si="10"/>
        <v>31.14</v>
      </c>
      <c r="DR6" s="27">
        <f t="shared" si="10"/>
        <v>33.11</v>
      </c>
      <c r="DS6" s="23" t="str">
        <f>IF(DS7="","",IF(DS7="-","【-】","【"&amp;SUBSTITUTE(TEXT(DS7,"#,##0.00"),"-","△")&amp;"】"))</f>
        <v>【42.20】</v>
      </c>
      <c r="DT6" s="23">
        <f t="shared" ref="DT6:EC6" si="11">IF(DT7="",NA(),DT7)</f>
        <v>0</v>
      </c>
      <c r="DU6" s="23">
        <f t="shared" si="11"/>
        <v>0</v>
      </c>
      <c r="DV6" s="23">
        <f t="shared" si="11"/>
        <v>0</v>
      </c>
      <c r="DW6" s="23">
        <f t="shared" si="11"/>
        <v>0</v>
      </c>
      <c r="DX6" s="23">
        <f t="shared" si="11"/>
        <v>0</v>
      </c>
      <c r="DY6" s="27">
        <f t="shared" si="11"/>
        <v>0.54</v>
      </c>
      <c r="DZ6" s="27">
        <f t="shared" si="11"/>
        <v>0.75</v>
      </c>
      <c r="EA6" s="27">
        <f t="shared" si="11"/>
        <v>0.74</v>
      </c>
      <c r="EB6" s="27">
        <f t="shared" si="11"/>
        <v>0.76</v>
      </c>
      <c r="EC6" s="27">
        <f t="shared" si="11"/>
        <v>0.94</v>
      </c>
      <c r="ED6" s="23" t="str">
        <f>IF(ED7="","",IF(ED7="-","【-】","【"&amp;SUBSTITUTE(TEXT(ED7,"#,##0.00"),"-","△")&amp;"】"))</f>
        <v>【9.46】</v>
      </c>
      <c r="EE6" s="27">
        <f t="shared" ref="EE6:EN6" si="12">IF(EE7="",NA(),EE7)</f>
        <v>0.94</v>
      </c>
      <c r="EF6" s="27">
        <f t="shared" si="12"/>
        <v>0.37</v>
      </c>
      <c r="EG6" s="27">
        <f t="shared" si="12"/>
        <v>0.37</v>
      </c>
      <c r="EH6" s="27">
        <f t="shared" si="12"/>
        <v>0.44</v>
      </c>
      <c r="EI6" s="27">
        <f t="shared" si="12"/>
        <v>0.4</v>
      </c>
      <c r="EJ6" s="27">
        <f t="shared" si="12"/>
        <v>0.09</v>
      </c>
      <c r="EK6" s="27">
        <f t="shared" si="12"/>
        <v>0.1</v>
      </c>
      <c r="EL6" s="27">
        <f t="shared" si="12"/>
        <v>7.0000000000000007E-2</v>
      </c>
      <c r="EM6" s="27">
        <f t="shared" si="12"/>
        <v>0.06</v>
      </c>
      <c r="EN6" s="27">
        <f t="shared" si="12"/>
        <v>7.0000000000000007E-2</v>
      </c>
      <c r="EO6" s="23" t="str">
        <f>IF(EO7="","",IF(EO7="-","【-】","【"&amp;SUBSTITUTE(TEXT(EO7,"#,##0.00"),"-","△")&amp;"】"))</f>
        <v>【0.19】</v>
      </c>
    </row>
    <row r="7" spans="1:148" s="13" customFormat="1" x14ac:dyDescent="0.2">
      <c r="A7" s="14"/>
      <c r="B7" s="20">
        <v>2024</v>
      </c>
      <c r="C7" s="20">
        <v>462101</v>
      </c>
      <c r="D7" s="20">
        <v>46</v>
      </c>
      <c r="E7" s="20">
        <v>17</v>
      </c>
      <c r="F7" s="20">
        <v>1</v>
      </c>
      <c r="G7" s="20">
        <v>0</v>
      </c>
      <c r="H7" s="20" t="s">
        <v>6</v>
      </c>
      <c r="I7" s="20" t="s">
        <v>97</v>
      </c>
      <c r="J7" s="20" t="s">
        <v>98</v>
      </c>
      <c r="K7" s="20" t="s">
        <v>99</v>
      </c>
      <c r="L7" s="20" t="s">
        <v>78</v>
      </c>
      <c r="M7" s="20" t="s">
        <v>100</v>
      </c>
      <c r="N7" s="24" t="s">
        <v>101</v>
      </c>
      <c r="O7" s="24">
        <v>71.569999999999993</v>
      </c>
      <c r="P7" s="24">
        <v>28.56</v>
      </c>
      <c r="Q7" s="24">
        <v>94.44</v>
      </c>
      <c r="R7" s="24">
        <v>2720</v>
      </c>
      <c r="S7" s="24">
        <v>37207</v>
      </c>
      <c r="T7" s="24">
        <v>148.82</v>
      </c>
      <c r="U7" s="24">
        <v>250.01</v>
      </c>
      <c r="V7" s="24">
        <v>10524</v>
      </c>
      <c r="W7" s="24">
        <v>4.7</v>
      </c>
      <c r="X7" s="24">
        <v>2239.15</v>
      </c>
      <c r="Y7" s="24">
        <v>102.05</v>
      </c>
      <c r="Z7" s="24">
        <v>101.16</v>
      </c>
      <c r="AA7" s="24">
        <v>104.39</v>
      </c>
      <c r="AB7" s="24">
        <v>104.49</v>
      </c>
      <c r="AC7" s="24">
        <v>102</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75.45</v>
      </c>
      <c r="AV7" s="24">
        <v>37.869999999999997</v>
      </c>
      <c r="AW7" s="24">
        <v>35.76</v>
      </c>
      <c r="AX7" s="24">
        <v>78.27</v>
      </c>
      <c r="AY7" s="24">
        <v>105.47</v>
      </c>
      <c r="AZ7" s="24">
        <v>58.23</v>
      </c>
      <c r="BA7" s="24">
        <v>65.56</v>
      </c>
      <c r="BB7" s="24">
        <v>65.87</v>
      </c>
      <c r="BC7" s="24">
        <v>77.260000000000005</v>
      </c>
      <c r="BD7" s="24">
        <v>80.010000000000005</v>
      </c>
      <c r="BE7" s="24">
        <v>82.75</v>
      </c>
      <c r="BF7" s="24">
        <v>301.47000000000003</v>
      </c>
      <c r="BG7" s="24">
        <v>391.44</v>
      </c>
      <c r="BH7" s="24">
        <v>319.52</v>
      </c>
      <c r="BI7" s="24">
        <v>101.4</v>
      </c>
      <c r="BJ7" s="24">
        <v>82.9</v>
      </c>
      <c r="BK7" s="24">
        <v>812.92</v>
      </c>
      <c r="BL7" s="24">
        <v>765.48</v>
      </c>
      <c r="BM7" s="24">
        <v>742.08</v>
      </c>
      <c r="BN7" s="24">
        <v>730.84</v>
      </c>
      <c r="BO7" s="24">
        <v>706.45</v>
      </c>
      <c r="BP7" s="24">
        <v>602.55999999999995</v>
      </c>
      <c r="BQ7" s="24">
        <v>94.92</v>
      </c>
      <c r="BR7" s="24">
        <v>97.28</v>
      </c>
      <c r="BS7" s="24">
        <v>117.54</v>
      </c>
      <c r="BT7" s="24">
        <v>128.22</v>
      </c>
      <c r="BU7" s="24">
        <v>117.34</v>
      </c>
      <c r="BV7" s="24">
        <v>85.4</v>
      </c>
      <c r="BW7" s="24">
        <v>87.8</v>
      </c>
      <c r="BX7" s="24">
        <v>86.51</v>
      </c>
      <c r="BY7" s="24">
        <v>89.17</v>
      </c>
      <c r="BZ7" s="24">
        <v>85.67</v>
      </c>
      <c r="CA7" s="24">
        <v>97.94</v>
      </c>
      <c r="CB7" s="24">
        <v>131.5</v>
      </c>
      <c r="CC7" s="24">
        <v>126.22</v>
      </c>
      <c r="CD7" s="24">
        <v>106.07</v>
      </c>
      <c r="CE7" s="24">
        <v>97.48</v>
      </c>
      <c r="CF7" s="24">
        <v>107.09</v>
      </c>
      <c r="CG7" s="24">
        <v>188.57</v>
      </c>
      <c r="CH7" s="24">
        <v>187.69</v>
      </c>
      <c r="CI7" s="24">
        <v>188.24</v>
      </c>
      <c r="CJ7" s="24">
        <v>184.85</v>
      </c>
      <c r="CK7" s="24">
        <v>194.78</v>
      </c>
      <c r="CL7" s="24">
        <v>140.97999999999999</v>
      </c>
      <c r="CM7" s="24">
        <v>45.1</v>
      </c>
      <c r="CN7" s="24">
        <v>45.38</v>
      </c>
      <c r="CO7" s="24">
        <v>44.43</v>
      </c>
      <c r="CP7" s="24">
        <v>42.96</v>
      </c>
      <c r="CQ7" s="24">
        <v>42.03</v>
      </c>
      <c r="CR7" s="24">
        <v>55.84</v>
      </c>
      <c r="CS7" s="24">
        <v>55.78</v>
      </c>
      <c r="CT7" s="24">
        <v>54.86</v>
      </c>
      <c r="CU7" s="24">
        <v>55.04</v>
      </c>
      <c r="CV7" s="24">
        <v>53.26</v>
      </c>
      <c r="CW7" s="24">
        <v>60.13</v>
      </c>
      <c r="CX7" s="24">
        <v>93.59</v>
      </c>
      <c r="CY7" s="24">
        <v>94.33</v>
      </c>
      <c r="CZ7" s="24">
        <v>95.64</v>
      </c>
      <c r="DA7" s="24">
        <v>95.12</v>
      </c>
      <c r="DB7" s="24">
        <v>95.66</v>
      </c>
      <c r="DC7" s="24">
        <v>92.34</v>
      </c>
      <c r="DD7" s="24">
        <v>91.78</v>
      </c>
      <c r="DE7" s="24">
        <v>91.37</v>
      </c>
      <c r="DF7" s="24">
        <v>91.92</v>
      </c>
      <c r="DG7" s="24">
        <v>91.12</v>
      </c>
      <c r="DH7" s="24">
        <v>96</v>
      </c>
      <c r="DI7" s="24">
        <v>7.32</v>
      </c>
      <c r="DJ7" s="24">
        <v>10.65</v>
      </c>
      <c r="DK7" s="24">
        <v>14.2</v>
      </c>
      <c r="DL7" s="24">
        <v>17.739999999999998</v>
      </c>
      <c r="DM7" s="24">
        <v>20.65</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0.94</v>
      </c>
      <c r="EF7" s="24">
        <v>0.37</v>
      </c>
      <c r="EG7" s="24">
        <v>0.37</v>
      </c>
      <c r="EH7" s="24">
        <v>0.44</v>
      </c>
      <c r="EI7" s="24">
        <v>0.4</v>
      </c>
      <c r="EJ7" s="24">
        <v>0.09</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dcterms:created xsi:type="dcterms:W3CDTF">2025-12-23T06:06:36Z</dcterms:created>
  <dcterms:modified xsi:type="dcterms:W3CDTF">2026-03-03T02:58:52Z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2026-03-03T01:24:59Z</vt:filetime>
  </property>
</Properties>
</file>