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5 出水市\"/>
    </mc:Choice>
  </mc:AlternateContent>
  <xr:revisionPtr revIDLastSave="0" documentId="13_ncr:1_{43236B66-6577-4185-8168-8940E0425029}" xr6:coauthVersionLast="47" xr6:coauthVersionMax="47" xr10:uidLastSave="{00000000-0000-0000-0000-000000000000}"/>
  <workbookProtection workbookAlgorithmName="SHA-512" workbookHashValue="QGQ/WVmmNFPUFStXXcsZU8MfbM2RGbqovtI/Glu6P+iBZe0e3EzJCRsygminSUOSdxecPcWdbPhDhvJc06PHog==" workbookSaltValue="hbwg2/ERNRwXu+Gf/WmA/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<sst xmlns="http://schemas.openxmlformats.org/spreadsheetml/2006/main" count="231" uniqueCount="116">
  <si>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</si>
  <si>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</si>
  <si>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</si>
  <si>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</si>
  <si>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</si>
  <si>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</si>
  <si>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</si>
  <si>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</si>
  <si>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</si>
  <si>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</si>
  <si>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</si>
  <si>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</si>
  <si>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</si>
  <si>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</si>
  <si>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</si>
  <si>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</si>
  <si>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</si>
  <si>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</si>
  <si>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</si>
  <si>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</si>
  <si>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</si>
  <si>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</si>
  <si>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</si>
  <si>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</si>
  <si>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</si>
  <si>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</si>
  <si>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</si>
  <si>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</si>
  <si>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</si>
  <si>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</si>
  <si>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</si>
  <si>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</si>
  <si>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</si>
  <si>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</si>
  <si>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</si>
  <si>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</si>
  <si>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</si>
  <si>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</si>
  <si>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</si>
  <si>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</si>
  <si>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</si>
  <si>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</si>
  <si>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</si>
  <si>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</si>
  <si>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</si>
  <si>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</si>
  <si>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</si>
  <si>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</si>
  <si>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</si>
  <si>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</si>
  <si>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</si>
  <si>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</si>
  <si>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</si>
  <si>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</si>
  <si>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</si>
  <si>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</si>
  <si>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</si>
  <si>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</si>
  <si>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</si>
  <si>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</si>
  <si>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</si>
  <si>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</si>
  <si>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</si>
  <si>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</si>
  <si>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</si>
  <si>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</si>
  <si>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</si>
  <si>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</si>
  <si>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</si>
  <si>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</si>
  <si>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</si>
  <si>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</si>
  <si>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</si>
  <si>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</si>
  <si>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</si>
  <si>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</si>
  <si>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</si>
  <si>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</si>
  <si>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</si>
  <si>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</si>
  <si>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</si>
  <si>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</si>
  <si>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</si>
  <si>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</si>
  <si>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</si>
  <si>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</si>
  <si>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</si>
  <si>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</si>
  <si>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</si>
  <si>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</si>
  <si>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</si>
  <si>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</si>
  <si>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</si>
  <si>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</si>
  <si>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</si>
  <si>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</si>
  <si>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</si>
  <si>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</si>
  <si>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</si>
  <si>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</si>
  <si>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</si>
  <si>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</si>
  <si>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</si>
  <si>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</si>
  <si>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</si>
  <si>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</si>
  <si>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</si>
  <si>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</si>
  <si>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</si>
  <si>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</si>
  <si>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</si>
  <si>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</si>
  <si>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</si>
  <si>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①経常収支比率は、類似団体平均を上回っており、100％以上を維持している。
　②累積欠損金は、これまで生じていない。
　③流動比率が類似団体平均値を下回っており、資金が少ないことを示している。今後、施設更新や修繕の費用が増加する見込みであり、資金の確保が課題である。
　④企業債残高対事業規模比率は、類似団体平均値を下回っているが、今後、施設更新により企業債残高が増えることが考えられるため、注意が必要である。
　⑤経費回収率は、類似団体平均値を上回り、100％を超えているが、これは施設更新が進んでいないことから、減価償却費が減少していること及び令和6年10月の料金改定により使用料収入が増加したことが要因である。今後、物価高騰による経費増、施設更新による減価償却費増等により、経費回収率が悪化することが推測されるので、注意が必要である。
　⑥汚水処理原価は、類似団体平均値を下回っているが、施設更新に伴う資本費の増により今後増加が見込まれる。
　⑦施設利用率は、類似団体平均値を若干下回っているが、節水型機器の普及や人口減少により年々処理水量が減少し、今後も徐々に低下すると推測される。　
　⑧水洗化率は、水洗化率の向上は使用料収入の増加につながることから、経営改善の施策として取り組む必要がある。</t>
    <rPh sb="2" eb="4">
      <t>ケイジョウ</t>
    </rPh>
    <rPh sb="4" eb="6">
      <t>シュウシ</t>
    </rPh>
    <rPh sb="10" eb="12">
      <t>ルイジ</t>
    </rPh>
    <rPh sb="12" eb="14">
      <t>ダンタイ</t>
    </rPh>
    <rPh sb="14" eb="16">
      <t>ヘイキン</t>
    </rPh>
    <rPh sb="17" eb="19">
      <t>ウワマワ</t>
    </rPh>
    <rPh sb="31" eb="33">
      <t>イジ</t>
    </rPh>
    <rPh sb="41" eb="43">
      <t>ルイセキ</t>
    </rPh>
    <rPh sb="43" eb="45">
      <t>ケッソン</t>
    </rPh>
    <rPh sb="45" eb="46">
      <t>キン</t>
    </rPh>
    <rPh sb="52" eb="53">
      <t>ショウ</t>
    </rPh>
    <rPh sb="62" eb="64">
      <t>リュウドウ</t>
    </rPh>
    <rPh sb="64" eb="66">
      <t>ヒリツ</t>
    </rPh>
    <rPh sb="67" eb="69">
      <t>ルイジ</t>
    </rPh>
    <rPh sb="69" eb="71">
      <t>ダンタイ</t>
    </rPh>
    <rPh sb="71" eb="73">
      <t>ヘイキン</t>
    </rPh>
    <rPh sb="73" eb="74">
      <t>チ</t>
    </rPh>
    <rPh sb="75" eb="77">
      <t>シタマワ</t>
    </rPh>
    <rPh sb="82" eb="84">
      <t>シキン</t>
    </rPh>
    <rPh sb="85" eb="86">
      <t>スク</t>
    </rPh>
    <rPh sb="91" eb="92">
      <t>シメ</t>
    </rPh>
    <rPh sb="97" eb="99">
      <t>コンゴ</t>
    </rPh>
    <rPh sb="100" eb="102">
      <t>シセツ</t>
    </rPh>
    <rPh sb="102" eb="104">
      <t>コウシン</t>
    </rPh>
    <rPh sb="105" eb="107">
      <t>シュウゼン</t>
    </rPh>
    <rPh sb="108" eb="110">
      <t>ヒヨウ</t>
    </rPh>
    <rPh sb="111" eb="113">
      <t>ゾウカ</t>
    </rPh>
    <rPh sb="115" eb="117">
      <t>ミコ</t>
    </rPh>
    <rPh sb="122" eb="124">
      <t>シキン</t>
    </rPh>
    <rPh sb="125" eb="127">
      <t>カクホ</t>
    </rPh>
    <rPh sb="128" eb="130">
      <t>カダイ</t>
    </rPh>
    <rPh sb="167" eb="169">
      <t>コンゴ</t>
    </rPh>
    <rPh sb="170" eb="172">
      <t>シセツ</t>
    </rPh>
    <rPh sb="172" eb="174">
      <t>コウシン</t>
    </rPh>
    <rPh sb="177" eb="179">
      <t>キギョウ</t>
    </rPh>
    <rPh sb="179" eb="180">
      <t>サイ</t>
    </rPh>
    <rPh sb="180" eb="182">
      <t>ザンダカ</t>
    </rPh>
    <rPh sb="183" eb="184">
      <t>フ</t>
    </rPh>
    <rPh sb="189" eb="190">
      <t>カンガ</t>
    </rPh>
    <rPh sb="197" eb="199">
      <t>チュウイ</t>
    </rPh>
    <rPh sb="200" eb="202">
      <t>ヒツヨウ</t>
    </rPh>
    <rPh sb="224" eb="225">
      <t>ウエ</t>
    </rPh>
    <rPh sb="233" eb="234">
      <t>コ</t>
    </rPh>
    <rPh sb="243" eb="245">
      <t>シセツ</t>
    </rPh>
    <rPh sb="245" eb="247">
      <t>コウシン</t>
    </rPh>
    <rPh sb="248" eb="249">
      <t>スス</t>
    </rPh>
    <rPh sb="259" eb="261">
      <t>ゲンカ</t>
    </rPh>
    <rPh sb="261" eb="263">
      <t>ショウキャク</t>
    </rPh>
    <rPh sb="263" eb="264">
      <t>ヒ</t>
    </rPh>
    <rPh sb="265" eb="267">
      <t>ゲンショウ</t>
    </rPh>
    <rPh sb="303" eb="305">
      <t>ヨウイン</t>
    </rPh>
    <rPh sb="312" eb="314">
      <t>ブッカ</t>
    </rPh>
    <rPh sb="314" eb="316">
      <t>コウトウ</t>
    </rPh>
    <rPh sb="319" eb="321">
      <t>ケイヒ</t>
    </rPh>
    <rPh sb="321" eb="322">
      <t>ゾウ</t>
    </rPh>
    <rPh sb="323" eb="325">
      <t>シセツ</t>
    </rPh>
    <rPh sb="325" eb="327">
      <t>コウシン</t>
    </rPh>
    <rPh sb="330" eb="332">
      <t>ゲンカ</t>
    </rPh>
    <rPh sb="332" eb="334">
      <t>ショウキャク</t>
    </rPh>
    <rPh sb="334" eb="335">
      <t>ヒ</t>
    </rPh>
    <rPh sb="341" eb="343">
      <t>ケイヒ</t>
    </rPh>
    <rPh sb="343" eb="345">
      <t>カイシュウ</t>
    </rPh>
    <rPh sb="345" eb="346">
      <t>リツ</t>
    </rPh>
    <rPh sb="347" eb="349">
      <t>アッカ</t>
    </rPh>
    <rPh sb="354" eb="356">
      <t>スイソク</t>
    </rPh>
    <rPh sb="362" eb="364">
      <t>チュウイ</t>
    </rPh>
    <rPh sb="365" eb="367">
      <t>ヒツヨウ</t>
    </rPh>
    <rPh sb="398" eb="400">
      <t>シセツ</t>
    </rPh>
    <rPh sb="400" eb="402">
      <t>コウシン</t>
    </rPh>
    <rPh sb="403" eb="404">
      <t>トモナ</t>
    </rPh>
    <rPh sb="405" eb="407">
      <t>シホン</t>
    </rPh>
    <rPh sb="407" eb="408">
      <t>ヒ</t>
    </rPh>
    <rPh sb="409" eb="410">
      <t>ゾウ</t>
    </rPh>
    <rPh sb="413" eb="415">
      <t>コンゴ</t>
    </rPh>
    <rPh sb="415" eb="417">
      <t>ゾウカ</t>
    </rPh>
    <rPh sb="418" eb="420">
      <t>ミコ</t>
    </rPh>
    <rPh sb="442" eb="444">
      <t>ジャッカン</t>
    </rPh>
    <rPh sb="444" eb="446">
      <t>シタマワ</t>
    </rPh>
    <rPh sb="479" eb="481">
      <t>コンゴ</t>
    </rPh>
    <rPh sb="546" eb="548">
      <t>ヒツヨウ</t>
    </rPh>
    <phoneticPr fontId="4"/>
  </si>
  <si>
    <t>　①有形固定資産減価償却率は、法適用５年目で低いポイントとなっているが、実際には電気・機械等の施設が耐用年数を迎えている。
　管渠の標準的耐用年数は50年であり、供用開始から37年とまだ猶予があるが、老朽化を示す指標や改善率については、調査検討すべき課題であると捉えている。
　将来に渡り持続的に施設を維持していくためには、ストックマネジメント計画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72" eb="174">
      <t>ケイカク</t>
    </rPh>
    <rPh sb="177" eb="179">
      <t>シセツ</t>
    </rPh>
    <rPh sb="179" eb="181">
      <t>コウシン</t>
    </rPh>
    <rPh sb="182" eb="184">
      <t>ヒツヨウ</t>
    </rPh>
    <rPh sb="190" eb="192">
      <t>ザイゲン</t>
    </rPh>
    <rPh sb="194" eb="196">
      <t>キギョウ</t>
    </rPh>
    <rPh sb="196" eb="197">
      <t>サイ</t>
    </rPh>
    <rPh sb="198" eb="200">
      <t>カツヨウ</t>
    </rPh>
    <rPh sb="208" eb="210">
      <t>キギョウ</t>
    </rPh>
    <rPh sb="210" eb="211">
      <t>サイ</t>
    </rPh>
    <rPh sb="212" eb="214">
      <t>カツヨウ</t>
    </rPh>
    <rPh sb="220" eb="222">
      <t>ショウライ</t>
    </rPh>
    <rPh sb="223" eb="225">
      <t>フタン</t>
    </rPh>
    <rPh sb="231" eb="232">
      <t>ト</t>
    </rPh>
    <rPh sb="236" eb="237">
      <t>オコナ</t>
    </rPh>
    <phoneticPr fontId="4"/>
  </si>
  <si>
    <t>　施設の老朽化が進み、更新や修繕の費用が増加する中、物価高騰により維持管理費も増加している。これに加え、職員給与費も増加しており、営業費用の増加による汚水処理費の増や経費回収率の悪化が想定される。
　人員削減を実施してきたことにより現在の業務量に対する人員数は適正規模であると考えているが、施設の更新等により業務量の増加が見込まれるため、人件費の増や人員不足にならないよう更なる業務効率化が必要である。
　収支の改善を図るため、令和6年10月に料金改定を行ったが、急速な人口減少や節水機器の普及等により有収水量は減少傾向であり、料金改定による収益増にも限度がある。
　今後は、省エネ機器の導入や施設のダウンサイジングなど、恒常的に経費を縮減する体制を構築していく必要がある。</t>
    <rPh sb="37" eb="38">
      <t>ヒ</t>
    </rPh>
    <rPh sb="49" eb="50">
      <t>クワ</t>
    </rPh>
    <rPh sb="52" eb="57">
      <t>ショクインキュウヨヒ</t>
    </rPh>
    <rPh sb="58" eb="60">
      <t>ゾウカ</t>
    </rPh>
    <rPh sb="65" eb="69">
      <t>エイギョウヒヨウ</t>
    </rPh>
    <rPh sb="70" eb="72">
      <t>ゾウカ</t>
    </rPh>
    <rPh sb="75" eb="80">
      <t>オスイショリヒ</t>
    </rPh>
    <rPh sb="81" eb="82">
      <t>ゾウ</t>
    </rPh>
    <rPh sb="92" eb="94">
      <t>ソウテイ</t>
    </rPh>
    <rPh sb="100" eb="104">
      <t>ジンインサクゲン</t>
    </rPh>
    <rPh sb="105" eb="107">
      <t>ジッシ</t>
    </rPh>
    <rPh sb="169" eb="172">
      <t>ジンケンヒ</t>
    </rPh>
    <rPh sb="173" eb="174">
      <t>ゾウ</t>
    </rPh>
    <rPh sb="195" eb="197">
      <t>ヒツヨウ</t>
    </rPh>
    <rPh sb="203" eb="205">
      <t>シュウシ</t>
    </rPh>
    <rPh sb="206" eb="208">
      <t>カイゼン</t>
    </rPh>
    <rPh sb="209" eb="210">
      <t>ハカ</t>
    </rPh>
    <rPh sb="232" eb="234">
      <t>キュウソク</t>
    </rPh>
    <rPh sb="235" eb="239">
      <t>ジンコウゲンショウ</t>
    </rPh>
    <rPh sb="240" eb="244">
      <t>セッスイキキ</t>
    </rPh>
    <rPh sb="245" eb="248">
      <t>フキュウトウ</t>
    </rPh>
    <rPh sb="311" eb="314">
      <t>コウジョウテキ</t>
    </rPh>
    <rPh sb="318" eb="320">
      <t>シュクゲン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</si>
</sst>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0.04</c:v>
                </c:pt>
                <c:pt idx="2">
                  <c:v>0.04</c:v>
                </c:pt>
                <c:pt idx="3" formatCode="#,##0.00;&quot;△&quot;#,##0.00">
                  <c:v>0</c:v>
                </c:pt>
                <c:pt idx="4">
                  <c:v>0.01</c:v>
                </c:pt>
              </c:numCache>
            </c:numRef>
          </c:val>
          <c:extLst>
            <c:ext xmlns:c16="http://schemas.microsoft.com/office/drawing/2014/chart" uri="{C3380CC4-5D6E-409C-BE32-E72D297353CC}">
              <c16:uniqueId val="{00000000-451B-4648-ABF9-B4E2AEB62A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451B-4648-ABF9-B4E2AEB62A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54.76</c:v>
                </c:pt>
                <c:pt idx="1">
                  <c:v>54.05</c:v>
                </c:pt>
                <c:pt idx="2">
                  <c:v>51.95</c:v>
                </c:pt>
                <c:pt idx="3">
                  <c:v>52.29</c:v>
                </c:pt>
                <c:pt idx="4">
                  <c:v>52.72</c:v>
                </c:pt>
              </c:numCache>
            </c:numRef>
          </c:val>
          <c:extLst>
            <c:ext xmlns:c16="http://schemas.microsoft.com/office/drawing/2014/chart" uri="{C3380CC4-5D6E-409C-BE32-E72D297353CC}">
              <c16:uniqueId val="{00000000-CE01-4C28-8B29-788D9BED87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CE01-4C28-8B29-788D9BED87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89.2</c:v>
                </c:pt>
                <c:pt idx="1">
                  <c:v>88.93</c:v>
                </c:pt>
                <c:pt idx="2">
                  <c:v>88.64</c:v>
                </c:pt>
                <c:pt idx="3">
                  <c:v>88.11</c:v>
                </c:pt>
                <c:pt idx="4">
                  <c:v>88.03</c:v>
                </c:pt>
              </c:numCache>
            </c:numRef>
          </c:val>
          <c:extLst>
            <c:ext xmlns:c16="http://schemas.microsoft.com/office/drawing/2014/chart" uri="{C3380CC4-5D6E-409C-BE32-E72D297353CC}">
              <c16:uniqueId val="{00000000-13A2-4C6B-B701-7956210975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13A2-4C6B-B701-7956210975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104.78</c:v>
                </c:pt>
                <c:pt idx="1">
                  <c:v>105.88</c:v>
                </c:pt>
                <c:pt idx="2">
                  <c:v>104.9</c:v>
                </c:pt>
                <c:pt idx="3">
                  <c:v>110.79</c:v>
                </c:pt>
                <c:pt idx="4">
                  <c:v>106.97</c:v>
                </c:pt>
              </c:numCache>
            </c:numRef>
          </c:val>
          <c:extLst>
            <c:ext xmlns:c16="http://schemas.microsoft.com/office/drawing/2014/chart" uri="{C3380CC4-5D6E-409C-BE32-E72D297353CC}">
              <c16:uniqueId val="{00000000-603B-40A7-B2FB-99962E5DFC8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603B-40A7-B2FB-99962E5DFC8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4.5599999999999996</c:v>
                </c:pt>
                <c:pt idx="1">
                  <c:v>9.06</c:v>
                </c:pt>
                <c:pt idx="2">
                  <c:v>12.91</c:v>
                </c:pt>
                <c:pt idx="3">
                  <c:v>16.600000000000001</c:v>
                </c:pt>
                <c:pt idx="4">
                  <c:v>20.29</c:v>
                </c:pt>
              </c:numCache>
            </c:numRef>
          </c:val>
          <c:extLst>
            <c:ext xmlns:c16="http://schemas.microsoft.com/office/drawing/2014/chart" uri="{C3380CC4-5D6E-409C-BE32-E72D297353CC}">
              <c16:uniqueId val="{00000000-27A0-4130-B2D9-ABAFF760C6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27A0-4130-B2D9-ABAFF760C6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C1-425E-8AE5-3D17B16191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46C1-425E-8AE5-3D17B16191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D4-4C54-9955-F5DE00458F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2DD4-4C54-9955-F5DE00458F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28.41</c:v>
                </c:pt>
                <c:pt idx="1">
                  <c:v>26.32</c:v>
                </c:pt>
                <c:pt idx="2">
                  <c:v>25.41</c:v>
                </c:pt>
                <c:pt idx="3">
                  <c:v>36.99</c:v>
                </c:pt>
                <c:pt idx="4">
                  <c:v>31.56</c:v>
                </c:pt>
              </c:numCache>
            </c:numRef>
          </c:val>
          <c:extLst>
            <c:ext xmlns:c16="http://schemas.microsoft.com/office/drawing/2014/chart" uri="{C3380CC4-5D6E-409C-BE32-E72D297353CC}">
              <c16:uniqueId val="{00000000-AED1-4C95-BA04-A7F137570D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AED1-4C95-BA04-A7F137570D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428.43</c:v>
                </c:pt>
                <c:pt idx="1">
                  <c:v>426.1</c:v>
                </c:pt>
                <c:pt idx="2">
                  <c:v>345.41</c:v>
                </c:pt>
                <c:pt idx="3">
                  <c:v>379.73</c:v>
                </c:pt>
                <c:pt idx="4">
                  <c:v>310.02</c:v>
                </c:pt>
              </c:numCache>
            </c:numRef>
          </c:val>
          <c:extLst>
            <c:ext xmlns:c16="http://schemas.microsoft.com/office/drawing/2014/chart" uri="{C3380CC4-5D6E-409C-BE32-E72D297353CC}">
              <c16:uniqueId val="{00000000-27F9-4AC6-96AE-693A1BCEFC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27F9-4AC6-96AE-693A1BCEFC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89.93</c:v>
                </c:pt>
                <c:pt idx="1">
                  <c:v>91.24</c:v>
                </c:pt>
                <c:pt idx="2">
                  <c:v>100.28</c:v>
                </c:pt>
                <c:pt idx="3">
                  <c:v>102.81</c:v>
                </c:pt>
                <c:pt idx="4">
                  <c:v>110.1</c:v>
                </c:pt>
              </c:numCache>
            </c:numRef>
          </c:val>
          <c:extLst>
            <c:ext xmlns:c16="http://schemas.microsoft.com/office/drawing/2014/chart" uri="{C3380CC4-5D6E-409C-BE32-E72D297353CC}">
              <c16:uniqueId val="{00000000-86FF-49E9-9AE6-253D94B2370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86FF-49E9-9AE6-253D94B2370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141.97999999999999</c:v>
                </c:pt>
                <c:pt idx="1">
                  <c:v>141.13999999999999</c:v>
                </c:pt>
                <c:pt idx="2">
                  <c:v>129.55000000000001</c:v>
                </c:pt>
                <c:pt idx="3">
                  <c:v>127.04</c:v>
                </c:pt>
                <c:pt idx="4">
                  <c:v>126.12</c:v>
                </c:pt>
              </c:numCache>
            </c:numRef>
          </c:val>
          <c:extLst>
            <c:ext xmlns:c16="http://schemas.microsoft.com/office/drawing/2014/chart" uri="{C3380CC4-5D6E-409C-BE32-E72D297353CC}">
              <c16:uniqueId val="{00000000-870C-47E5-9381-19361E2AAC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870C-47E5-9381-19361E2AAC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85" zoomScaleNormal="85" zoomScaleSheetLayoutView="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出水市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71" t="str">
        <f>データ!$M$6</f>
        <v>非設置</v>
      </c>
      <c r="AE8" s="71"/>
      <c r="AF8" s="71"/>
      <c r="AG8" s="71"/>
      <c r="AH8" s="71"/>
      <c r="AI8" s="71"/>
      <c r="AJ8" s="71"/>
      <c r="AK8" s="3"/>
      <c r="AL8" s="44">
        <f>データ!S6</f>
        <v>51405</v>
      </c>
      <c r="AM8" s="44"/>
      <c r="AN8" s="44"/>
      <c r="AO8" s="44"/>
      <c r="AP8" s="44"/>
      <c r="AQ8" s="44"/>
      <c r="AR8" s="44"/>
      <c r="AS8" s="44"/>
      <c r="AT8" s="45">
        <f>データ!T6</f>
        <v>329.98</v>
      </c>
      <c r="AU8" s="45"/>
      <c r="AV8" s="45"/>
      <c r="AW8" s="45"/>
      <c r="AX8" s="45"/>
      <c r="AY8" s="45"/>
      <c r="AZ8" s="45"/>
      <c r="BA8" s="45"/>
      <c r="BB8" s="45">
        <f>データ!U6</f>
        <v>155.78</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65.67</v>
      </c>
      <c r="J10" s="45"/>
      <c r="K10" s="45"/>
      <c r="L10" s="45"/>
      <c r="M10" s="45"/>
      <c r="N10" s="45"/>
      <c r="O10" s="45"/>
      <c r="P10" s="45">
        <f>データ!P6</f>
        <v>44.62</v>
      </c>
      <c r="Q10" s="45"/>
      <c r="R10" s="45"/>
      <c r="S10" s="45"/>
      <c r="T10" s="45"/>
      <c r="U10" s="45"/>
      <c r="V10" s="45"/>
      <c r="W10" s="45">
        <f>データ!Q6</f>
        <v>86.15</v>
      </c>
      <c r="X10" s="45"/>
      <c r="Y10" s="45"/>
      <c r="Z10" s="45"/>
      <c r="AA10" s="45"/>
      <c r="AB10" s="45"/>
      <c r="AC10" s="45"/>
      <c r="AD10" s="44">
        <f>データ!R6</f>
        <v>2805</v>
      </c>
      <c r="AE10" s="44"/>
      <c r="AF10" s="44"/>
      <c r="AG10" s="44"/>
      <c r="AH10" s="44"/>
      <c r="AI10" s="44"/>
      <c r="AJ10" s="44"/>
      <c r="AK10" s="2"/>
      <c r="AL10" s="44">
        <f>データ!V6</f>
        <v>22701</v>
      </c>
      <c r="AM10" s="44"/>
      <c r="AN10" s="44"/>
      <c r="AO10" s="44"/>
      <c r="AP10" s="44"/>
      <c r="AQ10" s="44"/>
      <c r="AR10" s="44"/>
      <c r="AS10" s="44"/>
      <c r="AT10" s="45">
        <f>データ!W6</f>
        <v>9.99</v>
      </c>
      <c r="AU10" s="45"/>
      <c r="AV10" s="45"/>
      <c r="AW10" s="45"/>
      <c r="AX10" s="45"/>
      <c r="AY10" s="45"/>
      <c r="AZ10" s="45"/>
      <c r="BA10" s="45"/>
      <c r="BB10" s="45">
        <f>データ!X6</f>
        <v>2272.37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26</v>
      </c>
      <c r="BM14" s="61"/>
      <c r="BN14" s="61"/>
      <c r="BO14" s="61"/>
      <c r="BP14" s="61"/>
      <c r="BQ14" s="61"/>
      <c r="BR14" s="61"/>
      <c r="BS14" s="61"/>
      <c r="BT14" s="61"/>
      <c r="BU14" s="61"/>
      <c r="BV14" s="61"/>
      <c r="BW14" s="61"/>
      <c r="BX14" s="61"/>
      <c r="BY14" s="61"/>
      <c r="BZ14" s="62"/>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ShfRpiOU1ZsBgSeKFQ9SSug60qW6ZKYH55DCyft86SZetiVkdEZLPxH/fKfDzzAWBOCY39Aem0ovReyGFkStA==" saltValue="+BCyrU3LdVDyUOKFHSII3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462080</v>
      </c>
      <c r="D6" s="19">
        <f t="shared" si="3"/>
        <v>46</v>
      </c>
      <c r="E6" s="19">
        <f t="shared" si="3"/>
        <v>17</v>
      </c>
      <c r="F6" s="19">
        <f t="shared" si="3"/>
        <v>1</v>
      </c>
      <c r="G6" s="19">
        <f t="shared" si="3"/>
        <v>0</v>
      </c>
      <c r="H6" s="19" t="str">
        <f t="shared" si="3"/>
        <v>鹿児島県　出水市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65.67</v>
      </c>
      <c r="P6" s="20">
        <f t="shared" si="3"/>
        <v>44.62</v>
      </c>
      <c r="Q6" s="20">
        <f t="shared" si="3"/>
        <v>86.15</v>
      </c>
      <c r="R6" s="20">
        <f t="shared" si="3"/>
        <v>2805</v>
      </c>
      <c r="S6" s="20">
        <f t="shared" si="3"/>
        <v>51405</v>
      </c>
      <c r="T6" s="20">
        <f t="shared" si="3"/>
        <v>329.98</v>
      </c>
      <c r="U6" s="20">
        <f t="shared" si="3"/>
        <v>155.78</v>
      </c>
      <c r="V6" s="20">
        <f t="shared" si="3"/>
        <v>22701</v>
      </c>
      <c r="W6" s="20">
        <f t="shared" si="3"/>
        <v>9.99</v>
      </c>
      <c r="X6" s="20">
        <f t="shared" si="3"/>
        <v>2272.37</v>
      </c>
      <c r="Y6" s="21">
        <f>IF(Y7="",NA(),Y7)</f>
        <v>104.78</v>
      </c>
      <c r="Z6" s="21">
        <f t="shared" ref="Z6:AH6" si="4">IF(Z7="",NA(),Z7)</f>
        <v>105.88</v>
      </c>
      <c r="AA6" s="21">
        <f t="shared" si="4"/>
        <v>104.9</v>
      </c>
      <c r="AB6" s="21">
        <f t="shared" si="4"/>
        <v>110.79</v>
      </c>
      <c r="AC6" s="21">
        <f t="shared" si="4"/>
        <v>106.97</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28.41</v>
      </c>
      <c r="AV6" s="21">
        <f t="shared" ref="AV6:BD6" si="6">IF(AV7="",NA(),AV7)</f>
        <v>26.32</v>
      </c>
      <c r="AW6" s="21">
        <f t="shared" si="6"/>
        <v>25.41</v>
      </c>
      <c r="AX6" s="21">
        <f t="shared" si="6"/>
        <v>36.99</v>
      </c>
      <c r="AY6" s="21">
        <f t="shared" si="6"/>
        <v>31.56</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428.43</v>
      </c>
      <c r="BG6" s="21">
        <f t="shared" ref="BG6:BO6" si="7">IF(BG7="",NA(),BG7)</f>
        <v>426.1</v>
      </c>
      <c r="BH6" s="21">
        <f t="shared" si="7"/>
        <v>345.41</v>
      </c>
      <c r="BI6" s="21">
        <f t="shared" si="7"/>
        <v>379.73</v>
      </c>
      <c r="BJ6" s="21">
        <f t="shared" si="7"/>
        <v>310.02</v>
      </c>
      <c r="BK6" s="21">
        <f t="shared" si="7"/>
        <v>812.92</v>
      </c>
      <c r="BL6" s="21">
        <f t="shared" si="7"/>
        <v>765.48</v>
      </c>
      <c r="BM6" s="21">
        <f t="shared" si="7"/>
        <v>742.08</v>
      </c>
      <c r="BN6" s="21">
        <f t="shared" si="7"/>
        <v>730.84</v>
      </c>
      <c r="BO6" s="21">
        <f t="shared" si="7"/>
        <v>706.45</v>
      </c>
      <c r="BP6" s="20" t="str">
        <f>IF(BP7="","",IF(BP7="-","【-】","【"&amp;SUBSTITUTE(TEXT(BP7,"#,##0.00"),"-","△")&amp;"】"))</f>
        <v>【602.56】</v>
      </c>
      <c r="BQ6" s="21">
        <f>IF(BQ7="",NA(),BQ7)</f>
        <v>89.93</v>
      </c>
      <c r="BR6" s="21">
        <f t="shared" ref="BR6:BZ6" si="8">IF(BR7="",NA(),BR7)</f>
        <v>91.24</v>
      </c>
      <c r="BS6" s="21">
        <f t="shared" si="8"/>
        <v>100.28</v>
      </c>
      <c r="BT6" s="21">
        <f t="shared" si="8"/>
        <v>102.81</v>
      </c>
      <c r="BU6" s="21">
        <f t="shared" si="8"/>
        <v>110.1</v>
      </c>
      <c r="BV6" s="21">
        <f t="shared" si="8"/>
        <v>85.4</v>
      </c>
      <c r="BW6" s="21">
        <f t="shared" si="8"/>
        <v>87.8</v>
      </c>
      <c r="BX6" s="21">
        <f t="shared" si="8"/>
        <v>86.51</v>
      </c>
      <c r="BY6" s="21">
        <f t="shared" si="8"/>
        <v>89.17</v>
      </c>
      <c r="BZ6" s="21">
        <f t="shared" si="8"/>
        <v>85.67</v>
      </c>
      <c r="CA6" s="20" t="str">
        <f>IF(CA7="","",IF(CA7="-","【-】","【"&amp;SUBSTITUTE(TEXT(CA7,"#,##0.00"),"-","△")&amp;"】"))</f>
        <v>【97.94】</v>
      </c>
      <c r="CB6" s="21">
        <f>IF(CB7="",NA(),CB7)</f>
        <v>141.97999999999999</v>
      </c>
      <c r="CC6" s="21">
        <f t="shared" ref="CC6:CK6" si="9">IF(CC7="",NA(),CC7)</f>
        <v>141.13999999999999</v>
      </c>
      <c r="CD6" s="21">
        <f t="shared" si="9"/>
        <v>129.55000000000001</v>
      </c>
      <c r="CE6" s="21">
        <f t="shared" si="9"/>
        <v>127.04</v>
      </c>
      <c r="CF6" s="21">
        <f t="shared" si="9"/>
        <v>126.12</v>
      </c>
      <c r="CG6" s="21">
        <f t="shared" si="9"/>
        <v>188.57</v>
      </c>
      <c r="CH6" s="21">
        <f t="shared" si="9"/>
        <v>187.69</v>
      </c>
      <c r="CI6" s="21">
        <f t="shared" si="9"/>
        <v>188.24</v>
      </c>
      <c r="CJ6" s="21">
        <f t="shared" si="9"/>
        <v>184.85</v>
      </c>
      <c r="CK6" s="21">
        <f t="shared" si="9"/>
        <v>194.78</v>
      </c>
      <c r="CL6" s="20" t="str">
        <f>IF(CL7="","",IF(CL7="-","【-】","【"&amp;SUBSTITUTE(TEXT(CL7,"#,##0.00"),"-","△")&amp;"】"))</f>
        <v>【140.98】</v>
      </c>
      <c r="CM6" s="21">
        <f>IF(CM7="",NA(),CM7)</f>
        <v>54.76</v>
      </c>
      <c r="CN6" s="21">
        <f t="shared" ref="CN6:CV6" si="10">IF(CN7="",NA(),CN7)</f>
        <v>54.05</v>
      </c>
      <c r="CO6" s="21">
        <f t="shared" si="10"/>
        <v>51.95</v>
      </c>
      <c r="CP6" s="21">
        <f t="shared" si="10"/>
        <v>52.29</v>
      </c>
      <c r="CQ6" s="21">
        <f t="shared" si="10"/>
        <v>52.72</v>
      </c>
      <c r="CR6" s="21">
        <f t="shared" si="10"/>
        <v>55.84</v>
      </c>
      <c r="CS6" s="21">
        <f t="shared" si="10"/>
        <v>55.78</v>
      </c>
      <c r="CT6" s="21">
        <f t="shared" si="10"/>
        <v>54.86</v>
      </c>
      <c r="CU6" s="21">
        <f t="shared" si="10"/>
        <v>55.04</v>
      </c>
      <c r="CV6" s="21">
        <f t="shared" si="10"/>
        <v>53.26</v>
      </c>
      <c r="CW6" s="20" t="str">
        <f>IF(CW7="","",IF(CW7="-","【-】","【"&amp;SUBSTITUTE(TEXT(CW7,"#,##0.00"),"-","△")&amp;"】"))</f>
        <v>【60.13】</v>
      </c>
      <c r="CX6" s="21">
        <f>IF(CX7="",NA(),CX7)</f>
        <v>89.2</v>
      </c>
      <c r="CY6" s="21">
        <f t="shared" ref="CY6:DG6" si="11">IF(CY7="",NA(),CY7)</f>
        <v>88.93</v>
      </c>
      <c r="CZ6" s="21">
        <f t="shared" si="11"/>
        <v>88.64</v>
      </c>
      <c r="DA6" s="21">
        <f t="shared" si="11"/>
        <v>88.11</v>
      </c>
      <c r="DB6" s="21">
        <f t="shared" si="11"/>
        <v>88.03</v>
      </c>
      <c r="DC6" s="21">
        <f t="shared" si="11"/>
        <v>92.34</v>
      </c>
      <c r="DD6" s="21">
        <f t="shared" si="11"/>
        <v>91.78</v>
      </c>
      <c r="DE6" s="21">
        <f t="shared" si="11"/>
        <v>91.37</v>
      </c>
      <c r="DF6" s="21">
        <f t="shared" si="11"/>
        <v>91.92</v>
      </c>
      <c r="DG6" s="21">
        <f t="shared" si="11"/>
        <v>91.12</v>
      </c>
      <c r="DH6" s="20" t="str">
        <f>IF(DH7="","",IF(DH7="-","【-】","【"&amp;SUBSTITUTE(TEXT(DH7,"#,##0.00"),"-","△")&amp;"】"))</f>
        <v>【96.00】</v>
      </c>
      <c r="DI6" s="21">
        <f>IF(DI7="",NA(),DI7)</f>
        <v>4.5599999999999996</v>
      </c>
      <c r="DJ6" s="21">
        <f t="shared" ref="DJ6:DR6" si="12">IF(DJ7="",NA(),DJ7)</f>
        <v>9.06</v>
      </c>
      <c r="DK6" s="21">
        <f t="shared" si="12"/>
        <v>12.91</v>
      </c>
      <c r="DL6" s="21">
        <f t="shared" si="12"/>
        <v>16.600000000000001</v>
      </c>
      <c r="DM6" s="21">
        <f t="shared" si="12"/>
        <v>20.29</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1">
        <f>IF(EE7="",NA(),EE7)</f>
        <v>0.09</v>
      </c>
      <c r="EF6" s="21">
        <f t="shared" ref="EF6:EN6" si="14">IF(EF7="",NA(),EF7)</f>
        <v>0.04</v>
      </c>
      <c r="EG6" s="21">
        <f t="shared" si="14"/>
        <v>0.04</v>
      </c>
      <c r="EH6" s="20">
        <f t="shared" si="14"/>
        <v>0</v>
      </c>
      <c r="EI6" s="21">
        <f t="shared" si="14"/>
        <v>0.01</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462080</v>
      </c>
      <c r="D7" s="23">
        <v>46</v>
      </c>
      <c r="E7" s="23">
        <v>17</v>
      </c>
      <c r="F7" s="23">
        <v>1</v>
      </c>
      <c r="G7" s="23">
        <v>0</v>
      </c>
      <c r="H7" s="23" t="s">
        <v>96</v>
      </c>
      <c r="I7" s="23" t="s">
        <v>97</v>
      </c>
      <c r="J7" s="23" t="s">
        <v>98</v>
      </c>
      <c r="K7" s="23" t="s">
        <v>99</v>
      </c>
      <c r="L7" s="23" t="s">
        <v>100</v>
      </c>
      <c r="M7" s="23" t="s">
        <v>101</v>
      </c>
      <c r="N7" s="24" t="s">
        <v>102</v>
      </c>
      <c r="O7" s="24">
        <v>65.67</v>
      </c>
      <c r="P7" s="24">
        <v>44.62</v>
      </c>
      <c r="Q7" s="24">
        <v>86.15</v>
      </c>
      <c r="R7" s="24">
        <v>2805</v>
      </c>
      <c r="S7" s="24">
        <v>51405</v>
      </c>
      <c r="T7" s="24">
        <v>329.98</v>
      </c>
      <c r="U7" s="24">
        <v>155.78</v>
      </c>
      <c r="V7" s="24">
        <v>22701</v>
      </c>
      <c r="W7" s="24">
        <v>9.99</v>
      </c>
      <c r="X7" s="24">
        <v>2272.37</v>
      </c>
      <c r="Y7" s="24">
        <v>104.78</v>
      </c>
      <c r="Z7" s="24">
        <v>105.88</v>
      </c>
      <c r="AA7" s="24">
        <v>104.9</v>
      </c>
      <c r="AB7" s="24">
        <v>110.79</v>
      </c>
      <c r="AC7" s="24">
        <v>106.97</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28.41</v>
      </c>
      <c r="AV7" s="24">
        <v>26.32</v>
      </c>
      <c r="AW7" s="24">
        <v>25.41</v>
      </c>
      <c r="AX7" s="24">
        <v>36.99</v>
      </c>
      <c r="AY7" s="24">
        <v>31.56</v>
      </c>
      <c r="AZ7" s="24">
        <v>58.23</v>
      </c>
      <c r="BA7" s="24">
        <v>65.56</v>
      </c>
      <c r="BB7" s="24">
        <v>65.87</v>
      </c>
      <c r="BC7" s="24">
        <v>77.260000000000005</v>
      </c>
      <c r="BD7" s="24">
        <v>80.010000000000005</v>
      </c>
      <c r="BE7" s="24">
        <v>82.75</v>
      </c>
      <c r="BF7" s="24">
        <v>428.43</v>
      </c>
      <c r="BG7" s="24">
        <v>426.1</v>
      </c>
      <c r="BH7" s="24">
        <v>345.41</v>
      </c>
      <c r="BI7" s="24">
        <v>379.73</v>
      </c>
      <c r="BJ7" s="24">
        <v>310.02</v>
      </c>
      <c r="BK7" s="24">
        <v>812.92</v>
      </c>
      <c r="BL7" s="24">
        <v>765.48</v>
      </c>
      <c r="BM7" s="24">
        <v>742.08</v>
      </c>
      <c r="BN7" s="24">
        <v>730.84</v>
      </c>
      <c r="BO7" s="24">
        <v>706.45</v>
      </c>
      <c r="BP7" s="24">
        <v>602.55999999999995</v>
      </c>
      <c r="BQ7" s="24">
        <v>89.93</v>
      </c>
      <c r="BR7" s="24">
        <v>91.24</v>
      </c>
      <c r="BS7" s="24">
        <v>100.28</v>
      </c>
      <c r="BT7" s="24">
        <v>102.81</v>
      </c>
      <c r="BU7" s="24">
        <v>110.1</v>
      </c>
      <c r="BV7" s="24">
        <v>85.4</v>
      </c>
      <c r="BW7" s="24">
        <v>87.8</v>
      </c>
      <c r="BX7" s="24">
        <v>86.51</v>
      </c>
      <c r="BY7" s="24">
        <v>89.17</v>
      </c>
      <c r="BZ7" s="24">
        <v>85.67</v>
      </c>
      <c r="CA7" s="24">
        <v>97.94</v>
      </c>
      <c r="CB7" s="24">
        <v>141.97999999999999</v>
      </c>
      <c r="CC7" s="24">
        <v>141.13999999999999</v>
      </c>
      <c r="CD7" s="24">
        <v>129.55000000000001</v>
      </c>
      <c r="CE7" s="24">
        <v>127.04</v>
      </c>
      <c r="CF7" s="24">
        <v>126.12</v>
      </c>
      <c r="CG7" s="24">
        <v>188.57</v>
      </c>
      <c r="CH7" s="24">
        <v>187.69</v>
      </c>
      <c r="CI7" s="24">
        <v>188.24</v>
      </c>
      <c r="CJ7" s="24">
        <v>184.85</v>
      </c>
      <c r="CK7" s="24">
        <v>194.78</v>
      </c>
      <c r="CL7" s="24">
        <v>140.97999999999999</v>
      </c>
      <c r="CM7" s="24">
        <v>54.76</v>
      </c>
      <c r="CN7" s="24">
        <v>54.05</v>
      </c>
      <c r="CO7" s="24">
        <v>51.95</v>
      </c>
      <c r="CP7" s="24">
        <v>52.29</v>
      </c>
      <c r="CQ7" s="24">
        <v>52.72</v>
      </c>
      <c r="CR7" s="24">
        <v>55.84</v>
      </c>
      <c r="CS7" s="24">
        <v>55.78</v>
      </c>
      <c r="CT7" s="24">
        <v>54.86</v>
      </c>
      <c r="CU7" s="24">
        <v>55.04</v>
      </c>
      <c r="CV7" s="24">
        <v>53.26</v>
      </c>
      <c r="CW7" s="24">
        <v>60.13</v>
      </c>
      <c r="CX7" s="24">
        <v>89.2</v>
      </c>
      <c r="CY7" s="24">
        <v>88.93</v>
      </c>
      <c r="CZ7" s="24">
        <v>88.64</v>
      </c>
      <c r="DA7" s="24">
        <v>88.11</v>
      </c>
      <c r="DB7" s="24">
        <v>88.03</v>
      </c>
      <c r="DC7" s="24">
        <v>92.34</v>
      </c>
      <c r="DD7" s="24">
        <v>91.78</v>
      </c>
      <c r="DE7" s="24">
        <v>91.37</v>
      </c>
      <c r="DF7" s="24">
        <v>91.92</v>
      </c>
      <c r="DG7" s="24">
        <v>91.12</v>
      </c>
      <c r="DH7" s="24">
        <v>96</v>
      </c>
      <c r="DI7" s="24">
        <v>4.5599999999999996</v>
      </c>
      <c r="DJ7" s="24">
        <v>9.06</v>
      </c>
      <c r="DK7" s="24">
        <v>12.91</v>
      </c>
      <c r="DL7" s="24">
        <v>16.600000000000001</v>
      </c>
      <c r="DM7" s="24">
        <v>20.29</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0.09</v>
      </c>
      <c r="EF7" s="24">
        <v>0.04</v>
      </c>
      <c r="EG7" s="24">
        <v>0.04</v>
      </c>
      <c r="EH7" s="24">
        <v>0</v>
      </c>
      <c r="EI7" s="24">
        <v>0.01</v>
      </c>
      <c r="EJ7" s="24">
        <v>0.09</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2026-02-27T01:43:56Z</cp:lastPrinted>
  <dcterms:created xsi:type="dcterms:W3CDTF">2025-12-23T06:06:35Z</dcterms:created>
  <dcterms:modified xsi:type="dcterms:W3CDTF">2026-03-02T07:40:09Z</dcterms:modified>
  <cp:category/>
</cp:coreProperties>
</file>