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5 出水市\"/>
    </mc:Choice>
  </mc:AlternateContent>
  <xr:revisionPtr revIDLastSave="0" documentId="13_ncr:1_{59D291C8-E966-4A61-BB1B-E3BF54B902F1}" xr6:coauthVersionLast="47" xr6:coauthVersionMax="47" xr10:uidLastSave="{00000000-0000-0000-0000-000000000000}"/>
  <workbookProtection workbookAlgorithmName="SHA-512" workbookHashValue="94ZR0isEK0tz/bhY4cz5jtQG7nbwMGP/Xnpd0pYoavbjRgSR4U7PpmmTlSG0Qa6CS4YyeDRuPtV/wysRxnEwPg==" workbookSaltValue="Zk/wAU55fgMQ0JhbgWQ37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I10" i="4"/>
  <c r="B10" i="4"/>
  <c r="AD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<sst xmlns="http://schemas.openxmlformats.org/spreadsheetml/2006/main" count="228" uniqueCount="112">
  <si>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</si>
  <si>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</si>
  <si>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</si>
  <si>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</si>
  <si>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</si>
  <si>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</si>
  <si>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</si>
  <si>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</si>
  <si>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</si>
  <si>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</si>
  <si>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</si>
  <si>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</si>
  <si>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</si>
  <si>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</si>
  <si>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</si>
  <si>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</si>
  <si>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</si>
  <si>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</si>
  <si>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</si>
  <si>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</si>
  <si>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</si>
  <si>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</si>
  <si>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</si>
  <si>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</si>
  <si>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</si>
  <si>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</si>
  <si>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</si>
  <si>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</si>
  <si>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</si>
  <si>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</si>
  <si>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</si>
  <si>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</si>
  <si>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</si>
  <si>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</si>
  <si>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</si>
  <si>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</si>
  <si>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</si>
  <si>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</si>
  <si>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</si>
  <si>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</si>
  <si>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</si>
  <si>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</si>
  <si>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</si>
  <si>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</si>
  <si>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</si>
  <si>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</si>
  <si>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</si>
  <si>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</si>
  <si>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</si>
  <si>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</si>
  <si>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</si>
  <si>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</si>
  <si>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</si>
  <si>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</si>
  <si>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</si>
  <si>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</si>
  <si>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</si>
  <si>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</si>
  <si>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</si>
  <si>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</si>
  <si>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</si>
  <si>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</si>
  <si>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</si>
  <si>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</si>
  <si>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</si>
  <si>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</si>
  <si>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</si>
  <si>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</si>
  <si>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</si>
  <si>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</si>
  <si>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</si>
  <si>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</si>
  <si>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</si>
  <si>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</si>
  <si>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</si>
  <si>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</si>
  <si>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</si>
  <si>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</si>
  <si>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</si>
  <si>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</si>
  <si>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</si>
  <si>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</si>
  <si>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</si>
  <si>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</si>
  <si>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</si>
  <si>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</si>
  <si>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</si>
  <si>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</si>
  <si>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</si>
  <si>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</si>
  <si>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</si>
  <si>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</si>
  <si>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</si>
  <si>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</si>
  <si>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</si>
  <si>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</si>
  <si>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</si>
  <si>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</si>
  <si>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</si>
  <si>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</si>
  <si>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</si>
  <si>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</si>
  <si>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</si>
  <si>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</si>
  <si>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</si>
  <si>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</si>
  <si>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</si>
  <si>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</si>
  <si>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</si>
  <si>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①有形固定資産減価償却率は、施設の老朽化が進み、類似団体平均及び全国平均を上回っている。
　②管路経年化率については、管の老朽化が進み、類似団体平均及び全国平均を上回っている。
　③管路更新率は、管の更新が進んでおらず、類似団体平均及び全国平均を下回っている。</t>
    <phoneticPr fontId="4"/>
  </si>
  <si>
    <t>　①経営収支比率は、類似団体平均及び全国平均を上回っており、１００％以上を維持している。
  ②累積欠損金は、これまで生じていない。
　③流動比率は、、１００％以上を維持し、類似団体平均を上回っており、短期的な債務に対する現金等は保有できている。しかし、今後、大規模な施設更新を計画しており、悪化する可能性がある。
　④企業債残高対給水収益比率は、企業債の借入抑制により減少傾向にあるが、類似団体平均及び全国平均を上回っている。今後は、施設更新により企業債残高が増える見込みである。
　⑤料金回収率は、１００％以上で類似団体平均及び全国平均を上回っており、今後も回収に努める。
　⑥給水原価は、経費削減等により類似団体平均及び全国平均を下回っている。今後は、施設更新により増加すると見込んでいる。
　⑦施設利用率は、類似団体平均及び全国平均を下回っており、適切な施設規模の検討も必要である。
　⑧有収率は、類似団体平均及び全国平均を下回っており、漏水対策等の改善策の検討が必要である。</t>
    <rPh sb="127" eb="129">
      <t>コンゴ</t>
    </rPh>
    <rPh sb="130" eb="133">
      <t>ダイキボ</t>
    </rPh>
    <rPh sb="134" eb="136">
      <t>シセツ</t>
    </rPh>
    <rPh sb="136" eb="138">
      <t>コウシン</t>
    </rPh>
    <rPh sb="139" eb="141">
      <t>ケイカク</t>
    </rPh>
    <rPh sb="146" eb="148">
      <t>アッカ</t>
    </rPh>
    <rPh sb="150" eb="153">
      <t>カノウセイ</t>
    </rPh>
    <rPh sb="214" eb="216">
      <t>コンゴ</t>
    </rPh>
    <rPh sb="218" eb="220">
      <t>シセツ</t>
    </rPh>
    <rPh sb="220" eb="222">
      <t>コウシン</t>
    </rPh>
    <rPh sb="225" eb="227">
      <t>キギョウ</t>
    </rPh>
    <rPh sb="227" eb="228">
      <t>サイ</t>
    </rPh>
    <rPh sb="228" eb="230">
      <t>ザンダカ</t>
    </rPh>
    <rPh sb="231" eb="232">
      <t>フ</t>
    </rPh>
    <rPh sb="234" eb="236">
      <t>ミコ</t>
    </rPh>
    <rPh sb="299" eb="301">
      <t>サクゲン</t>
    </rPh>
    <rPh sb="325" eb="327">
      <t>コンゴ</t>
    </rPh>
    <rPh sb="329" eb="331">
      <t>シセツ</t>
    </rPh>
    <rPh sb="331" eb="333">
      <t>コウシン</t>
    </rPh>
    <rPh sb="336" eb="338">
      <t>ゾウカ</t>
    </rPh>
    <rPh sb="341" eb="343">
      <t>ミコ</t>
    </rPh>
    <phoneticPr fontId="4"/>
  </si>
  <si>
    <t>　老朽化の状況から分かるとおり、施設や管の老朽化が進んでいるのに対して、施設や管の更新等が滞っていることによる費用の増加や急速な人口減少による料金収入の減少が予想されている。
　公営企業に携わる人材の確保については、現状を維持するために業務の効率化が必要である。
　安全で安心な水道水を今後も供給していくため、新たに耐震化・更新計画を策定し、令和6年10月に料金改定を行い、収支の改善を図っている。しかし、上記費用に加え、職員給与費、物価高騰による費用も増加傾向にあるため、計画を基にダウンサイジングの検討も行いながら、さらなる経営改善を進める必要がある。
　今後は、経営戦略において検討も行いながら、必要な更新事業を行う予定である。</t>
    <rPh sb="41" eb="43">
      <t>コウシン</t>
    </rPh>
    <rPh sb="43" eb="44">
      <t>トウ</t>
    </rPh>
    <rPh sb="45" eb="46">
      <t>トドコオ</t>
    </rPh>
    <rPh sb="55" eb="57">
      <t>ヒヨウ</t>
    </rPh>
    <rPh sb="58" eb="60">
      <t>ゾウカ</t>
    </rPh>
    <rPh sb="61" eb="63">
      <t>キュウソク</t>
    </rPh>
    <rPh sb="64" eb="68">
      <t>ジンコウゲンショウ</t>
    </rPh>
    <rPh sb="71" eb="73">
      <t>リョウキン</t>
    </rPh>
    <rPh sb="73" eb="75">
      <t>シュウニュウ</t>
    </rPh>
    <rPh sb="76" eb="78">
      <t>ゲンショウ</t>
    </rPh>
    <rPh sb="79" eb="81">
      <t>ヨソウ</t>
    </rPh>
    <rPh sb="89" eb="91">
      <t>コウエイ</t>
    </rPh>
    <rPh sb="91" eb="93">
      <t>キギョウ</t>
    </rPh>
    <rPh sb="94" eb="95">
      <t>タズサ</t>
    </rPh>
    <rPh sb="97" eb="99">
      <t>ジンザイ</t>
    </rPh>
    <rPh sb="100" eb="102">
      <t>カクホ</t>
    </rPh>
    <rPh sb="122" eb="124">
      <t>ゲンジョウ</t>
    </rPh>
    <rPh sb="125" eb="127">
      <t>ヒツヨウ</t>
    </rPh>
    <rPh sb="147" eb="148">
      <t>アラ</t>
    </rPh>
    <rPh sb="154" eb="156">
      <t>コウシン</t>
    </rPh>
    <rPh sb="159" eb="161">
      <t>サクテイ</t>
    </rPh>
    <rPh sb="163" eb="165">
      <t>レイワ</t>
    </rPh>
    <rPh sb="169" eb="170">
      <t>ガツ</t>
    </rPh>
    <rPh sb="171" eb="173">
      <t>リョウキン</t>
    </rPh>
    <rPh sb="173" eb="175">
      <t>カイテイ</t>
    </rPh>
    <rPh sb="176" eb="177">
      <t>オコナ</t>
    </rPh>
    <rPh sb="179" eb="181">
      <t>シュウシ</t>
    </rPh>
    <rPh sb="182" eb="184">
      <t>カイゼン</t>
    </rPh>
    <rPh sb="185" eb="186">
      <t>ハカ</t>
    </rPh>
    <rPh sb="195" eb="197">
      <t>ジョウキ</t>
    </rPh>
    <rPh sb="197" eb="199">
      <t>ヒヨウ</t>
    </rPh>
    <rPh sb="200" eb="201">
      <t>クワ</t>
    </rPh>
    <rPh sb="203" eb="205">
      <t>ショクイン</t>
    </rPh>
    <rPh sb="205" eb="207">
      <t>キュウヨ</t>
    </rPh>
    <rPh sb="207" eb="208">
      <t>ヒ</t>
    </rPh>
    <rPh sb="209" eb="211">
      <t>ブッカ</t>
    </rPh>
    <rPh sb="211" eb="213">
      <t>コウトウ</t>
    </rPh>
    <rPh sb="216" eb="218">
      <t>ヒヨウ</t>
    </rPh>
    <rPh sb="219" eb="221">
      <t>ゾウカ</t>
    </rPh>
    <rPh sb="221" eb="223">
      <t>ケイコウ</t>
    </rPh>
    <rPh sb="229" eb="231">
      <t>ケイカク</t>
    </rPh>
    <rPh sb="232" eb="233">
      <t>モト</t>
    </rPh>
    <rPh sb="243" eb="245">
      <t>ケントウ</t>
    </rPh>
    <rPh sb="246" eb="247">
      <t>オコナ</t>
    </rPh>
    <rPh sb="256" eb="258">
      <t>ケイエイ</t>
    </rPh>
    <rPh sb="258" eb="260">
      <t>カイゼン</t>
    </rPh>
    <rPh sb="261" eb="262">
      <t>スス</t>
    </rPh>
    <rPh sb="264" eb="266">
      <t>ヒツヨウ</t>
    </rPh>
    <rPh sb="272" eb="274">
      <t>コンゴ</t>
    </rPh>
    <rPh sb="276" eb="278">
      <t>ケイエイ</t>
    </rPh>
    <rPh sb="278" eb="280">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</si>
</sst>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0.43</c:v>
                </c:pt>
                <c:pt idx="2">
                  <c:v>0.47</c:v>
                </c:pt>
                <c:pt idx="3">
                  <c:v>0.46</c:v>
                </c:pt>
                <c:pt idx="4">
                  <c:v>0.34</c:v>
                </c:pt>
              </c:numCache>
            </c:numRef>
          </c:val>
          <c:extLst>
            <c:ext xmlns:c16="http://schemas.microsoft.com/office/drawing/2014/chart" uri="{C3380CC4-5D6E-409C-BE32-E72D297353CC}">
              <c16:uniqueId val="{00000000-2442-4408-B322-7E7E695FEA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442-4408-B322-7E7E695FEA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58.67</c:v>
                </c:pt>
                <c:pt idx="1">
                  <c:v>57.42</c:v>
                </c:pt>
                <c:pt idx="2">
                  <c:v>57.82</c:v>
                </c:pt>
                <c:pt idx="3">
                  <c:v>57.13</c:v>
                </c:pt>
                <c:pt idx="4">
                  <c:v>55.49</c:v>
                </c:pt>
              </c:numCache>
            </c:numRef>
          </c:val>
          <c:extLst>
            <c:ext xmlns:c16="http://schemas.microsoft.com/office/drawing/2014/chart" uri="{C3380CC4-5D6E-409C-BE32-E72D297353CC}">
              <c16:uniqueId val="{00000000-A8AA-4BFB-8D07-26FD2D1415C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8AA-4BFB-8D07-26FD2D1415C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75.2</c:v>
                </c:pt>
                <c:pt idx="1">
                  <c:v>75.94</c:v>
                </c:pt>
                <c:pt idx="2">
                  <c:v>74.33</c:v>
                </c:pt>
                <c:pt idx="3">
                  <c:v>74.3</c:v>
                </c:pt>
                <c:pt idx="4">
                  <c:v>75.66</c:v>
                </c:pt>
              </c:numCache>
            </c:numRef>
          </c:val>
          <c:extLst>
            <c:ext xmlns:c16="http://schemas.microsoft.com/office/drawing/2014/chart" uri="{C3380CC4-5D6E-409C-BE32-E72D297353CC}">
              <c16:uniqueId val="{00000000-4E33-4BDE-8682-B574A12F8D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E33-4BDE-8682-B574A12F8D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115.46</c:v>
                </c:pt>
                <c:pt idx="1">
                  <c:v>114.05</c:v>
                </c:pt>
                <c:pt idx="2">
                  <c:v>111.99</c:v>
                </c:pt>
                <c:pt idx="3">
                  <c:v>114.69</c:v>
                </c:pt>
                <c:pt idx="4">
                  <c:v>120.35</c:v>
                </c:pt>
              </c:numCache>
            </c:numRef>
          </c:val>
          <c:extLst>
            <c:ext xmlns:c16="http://schemas.microsoft.com/office/drawing/2014/chart" uri="{C3380CC4-5D6E-409C-BE32-E72D297353CC}">
              <c16:uniqueId val="{00000000-7C30-4FA8-B057-74606323F7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7C30-4FA8-B057-74606323F7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54.47</c:v>
                </c:pt>
                <c:pt idx="1">
                  <c:v>55.77</c:v>
                </c:pt>
                <c:pt idx="2">
                  <c:v>56.89</c:v>
                </c:pt>
                <c:pt idx="3">
                  <c:v>57.87</c:v>
                </c:pt>
                <c:pt idx="4">
                  <c:v>58.95</c:v>
                </c:pt>
              </c:numCache>
            </c:numRef>
          </c:val>
          <c:extLst>
            <c:ext xmlns:c16="http://schemas.microsoft.com/office/drawing/2014/chart" uri="{C3380CC4-5D6E-409C-BE32-E72D297353CC}">
              <c16:uniqueId val="{00000000-EAEE-47CD-807E-FE5691EA37B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AEE-47CD-807E-FE5691EA37B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25.49</c:v>
                </c:pt>
                <c:pt idx="1">
                  <c:v>26.03</c:v>
                </c:pt>
                <c:pt idx="2">
                  <c:v>26.01</c:v>
                </c:pt>
                <c:pt idx="3">
                  <c:v>26.89</c:v>
                </c:pt>
                <c:pt idx="4">
                  <c:v>27.41</c:v>
                </c:pt>
              </c:numCache>
            </c:numRef>
          </c:val>
          <c:extLst>
            <c:ext xmlns:c16="http://schemas.microsoft.com/office/drawing/2014/chart" uri="{C3380CC4-5D6E-409C-BE32-E72D297353CC}">
              <c16:uniqueId val="{00000000-DCAC-46A5-9CCC-C59827402F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CAC-46A5-9CCC-C59827402F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12-40DC-98E4-E0448D6505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212-40DC-98E4-E0448D6505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330.61</c:v>
                </c:pt>
                <c:pt idx="1">
                  <c:v>340.11</c:v>
                </c:pt>
                <c:pt idx="2">
                  <c:v>330.69</c:v>
                </c:pt>
                <c:pt idx="3">
                  <c:v>379.4</c:v>
                </c:pt>
                <c:pt idx="4">
                  <c:v>401.82</c:v>
                </c:pt>
              </c:numCache>
            </c:numRef>
          </c:val>
          <c:extLst>
            <c:ext xmlns:c16="http://schemas.microsoft.com/office/drawing/2014/chart" uri="{C3380CC4-5D6E-409C-BE32-E72D297353CC}">
              <c16:uniqueId val="{00000000-F8A0-47C6-B9BA-6A24B1295B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8A0-47C6-B9BA-6A24B1295B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542.72</c:v>
                </c:pt>
                <c:pt idx="1">
                  <c:v>525.04999999999995</c:v>
                </c:pt>
                <c:pt idx="2">
                  <c:v>506.13</c:v>
                </c:pt>
                <c:pt idx="3">
                  <c:v>491.74</c:v>
                </c:pt>
                <c:pt idx="4">
                  <c:v>445.53</c:v>
                </c:pt>
              </c:numCache>
            </c:numRef>
          </c:val>
          <c:extLst>
            <c:ext xmlns:c16="http://schemas.microsoft.com/office/drawing/2014/chart" uri="{C3380CC4-5D6E-409C-BE32-E72D297353CC}">
              <c16:uniqueId val="{00000000-D691-4B33-85DA-976A94F848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691-4B33-85DA-976A94F848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109.14</c:v>
                </c:pt>
                <c:pt idx="1">
                  <c:v>108.45</c:v>
                </c:pt>
                <c:pt idx="2">
                  <c:v>105.32</c:v>
                </c:pt>
                <c:pt idx="3">
                  <c:v>109.4</c:v>
                </c:pt>
                <c:pt idx="4">
                  <c:v>113.63</c:v>
                </c:pt>
              </c:numCache>
            </c:numRef>
          </c:val>
          <c:extLst>
            <c:ext xmlns:c16="http://schemas.microsoft.com/office/drawing/2014/chart" uri="{C3380CC4-5D6E-409C-BE32-E72D297353CC}">
              <c16:uniqueId val="{00000000-CA58-4A0B-ACA2-16834787F4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A58-4A0B-ACA2-16834787F4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102.66</c:v>
                </c:pt>
                <c:pt idx="1">
                  <c:v>103.78</c:v>
                </c:pt>
                <c:pt idx="2">
                  <c:v>106.96</c:v>
                </c:pt>
                <c:pt idx="3">
                  <c:v>103.12</c:v>
                </c:pt>
                <c:pt idx="4">
                  <c:v>107.18</c:v>
                </c:pt>
              </c:numCache>
            </c:numRef>
          </c:val>
          <c:extLst>
            <c:ext xmlns:c16="http://schemas.microsoft.com/office/drawing/2014/chart" uri="{C3380CC4-5D6E-409C-BE32-E72D297353CC}">
              <c16:uniqueId val="{00000000-799C-45C5-96D7-48074BB244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99C-45C5-96D7-48074BB244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出水市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51405</v>
      </c>
      <c r="AM8" s="68"/>
      <c r="AN8" s="68"/>
      <c r="AO8" s="68"/>
      <c r="AP8" s="68"/>
      <c r="AQ8" s="68"/>
      <c r="AR8" s="68"/>
      <c r="AS8" s="68"/>
      <c r="AT8" s="36">
        <f>データ!$S$6</f>
        <v>329.98</v>
      </c>
      <c r="AU8" s="37"/>
      <c r="AV8" s="37"/>
      <c r="AW8" s="37"/>
      <c r="AX8" s="37"/>
      <c r="AY8" s="37"/>
      <c r="AZ8" s="37"/>
      <c r="BA8" s="37"/>
      <c r="BB8" s="57">
        <f>データ!$T$6</f>
        <v>155.78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61.98</v>
      </c>
      <c r="J10" s="37"/>
      <c r="K10" s="37"/>
      <c r="L10" s="37"/>
      <c r="M10" s="37"/>
      <c r="N10" s="37"/>
      <c r="O10" s="67"/>
      <c r="P10" s="57">
        <f>データ!$P$6</f>
        <v>98.71</v>
      </c>
      <c r="Q10" s="57"/>
      <c r="R10" s="57"/>
      <c r="S10" s="57"/>
      <c r="T10" s="57"/>
      <c r="U10" s="57"/>
      <c r="V10" s="57"/>
      <c r="W10" s="68">
        <f>データ!$Q$6</f>
        <v>2255</v>
      </c>
      <c r="X10" s="68"/>
      <c r="Y10" s="68"/>
      <c r="Z10" s="68"/>
      <c r="AA10" s="68"/>
      <c r="AB10" s="68"/>
      <c r="AC10" s="68"/>
      <c r="AD10" s="2"/>
      <c r="AE10" s="2"/>
      <c r="AF10" s="2"/>
      <c r="AG10" s="2"/>
      <c r="AH10" s="2"/>
      <c r="AI10" s="2"/>
      <c r="AJ10" s="2"/>
      <c r="AK10" s="2"/>
      <c r="AL10" s="68">
        <f>データ!$U$6</f>
        <v>50216</v>
      </c>
      <c r="AM10" s="68"/>
      <c r="AN10" s="68"/>
      <c r="AO10" s="68"/>
      <c r="AP10" s="68"/>
      <c r="AQ10" s="68"/>
      <c r="AR10" s="68"/>
      <c r="AS10" s="68"/>
      <c r="AT10" s="36">
        <f>データ!$V$6</f>
        <v>63.2</v>
      </c>
      <c r="AU10" s="37"/>
      <c r="AV10" s="37"/>
      <c r="AW10" s="37"/>
      <c r="AX10" s="37"/>
      <c r="AY10" s="37"/>
      <c r="AZ10" s="37"/>
      <c r="BA10" s="37"/>
      <c r="BB10" s="57">
        <f>データ!$W$6</f>
        <v>794.56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FziBIOakgtPQdwhybJcWNrPKmXhgURDGSqX+0CRRZJEFYrVAfDB95fZNia5FKH03rnaq/+E2gSenW8AWvxEEg==" saltValue="7rCaUp1hwcHaagkkSEpb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462080</v>
      </c>
      <c r="D6" s="20">
        <f t="shared" si="3"/>
        <v>46</v>
      </c>
      <c r="E6" s="20">
        <f t="shared" si="3"/>
        <v>1</v>
      </c>
      <c r="F6" s="20">
        <f t="shared" si="3"/>
        <v>0</v>
      </c>
      <c r="G6" s="20">
        <f t="shared" si="3"/>
        <v>1</v>
      </c>
      <c r="H6" s="20" t="str">
        <f t="shared" si="3"/>
        <v>鹿児島県　出水市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61.98</v>
      </c>
      <c r="P6" s="21">
        <f t="shared" si="3"/>
        <v>98.71</v>
      </c>
      <c r="Q6" s="21">
        <f t="shared" si="3"/>
        <v>2255</v>
      </c>
      <c r="R6" s="21">
        <f t="shared" si="3"/>
        <v>51405</v>
      </c>
      <c r="S6" s="21">
        <f t="shared" si="3"/>
        <v>329.98</v>
      </c>
      <c r="T6" s="21">
        <f t="shared" si="3"/>
        <v>155.78</v>
      </c>
      <c r="U6" s="21">
        <f t="shared" si="3"/>
        <v>50216</v>
      </c>
      <c r="V6" s="21">
        <f t="shared" si="3"/>
        <v>63.2</v>
      </c>
      <c r="W6" s="21">
        <f t="shared" si="3"/>
        <v>794.56</v>
      </c>
      <c r="X6" s="22">
        <f>IF(X7="",NA(),X7)</f>
        <v>115.46</v>
      </c>
      <c r="Y6" s="22">
        <f t="shared" ref="Y6:AG6" si="4">IF(Y7="",NA(),Y7)</f>
        <v>114.05</v>
      </c>
      <c r="Z6" s="22">
        <f t="shared" si="4"/>
        <v>111.99</v>
      </c>
      <c r="AA6" s="22">
        <f t="shared" si="4"/>
        <v>114.69</v>
      </c>
      <c r="AB6" s="22">
        <f t="shared" si="4"/>
        <v>120.35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330.61</v>
      </c>
      <c r="AU6" s="22">
        <f t="shared" ref="AU6:BC6" si="6">IF(AU7="",NA(),AU7)</f>
        <v>340.11</v>
      </c>
      <c r="AV6" s="22">
        <f t="shared" si="6"/>
        <v>330.69</v>
      </c>
      <c r="AW6" s="22">
        <f t="shared" si="6"/>
        <v>379.4</v>
      </c>
      <c r="AX6" s="22">
        <f t="shared" si="6"/>
        <v>401.82</v>
      </c>
      <c r="AY6" s="22">
        <f t="shared" si="6"/>
        <v>350.79</v>
      </c>
      <c r="AZ6" s="22">
        <f t="shared" si="6"/>
        <v>354.57</v>
      </c>
      <c r="BA6" s="22">
        <f t="shared" si="6"/>
        <v>357.74</v>
      </c>
      <c r="BB6" s="22">
        <f t="shared" si="6"/>
        <v>344.88</v>
      </c>
      <c r="BC6" s="22">
        <f t="shared" si="6"/>
        <v>326.02</v>
      </c>
      <c r="BD6" s="21" t="str">
        <f>IF(BD7="","",IF(BD7="-","【-】","【"&amp;SUBSTITUTE(TEXT(BD7,"#,##0.00"),"-","△")&amp;"】"))</f>
        <v>【239.69】</v>
      </c>
      <c r="BE6" s="22">
        <f>IF(BE7="",NA(),BE7)</f>
        <v>542.72</v>
      </c>
      <c r="BF6" s="22">
        <f t="shared" ref="BF6:BN6" si="7">IF(BF7="",NA(),BF7)</f>
        <v>525.04999999999995</v>
      </c>
      <c r="BG6" s="22">
        <f t="shared" si="7"/>
        <v>506.13</v>
      </c>
      <c r="BH6" s="22">
        <f t="shared" si="7"/>
        <v>491.74</v>
      </c>
      <c r="BI6" s="22">
        <f t="shared" si="7"/>
        <v>445.53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109.14</v>
      </c>
      <c r="BQ6" s="22">
        <f t="shared" ref="BQ6:BY6" si="8">IF(BQ7="",NA(),BQ7)</f>
        <v>108.45</v>
      </c>
      <c r="BR6" s="22">
        <f t="shared" si="8"/>
        <v>105.32</v>
      </c>
      <c r="BS6" s="22">
        <f t="shared" si="8"/>
        <v>109.4</v>
      </c>
      <c r="BT6" s="22">
        <f t="shared" si="8"/>
        <v>113.63</v>
      </c>
      <c r="BU6" s="22">
        <f t="shared" si="8"/>
        <v>100.85</v>
      </c>
      <c r="BV6" s="22">
        <f t="shared" si="8"/>
        <v>103.79</v>
      </c>
      <c r="BW6" s="22">
        <f t="shared" si="8"/>
        <v>98.3</v>
      </c>
      <c r="BX6" s="22">
        <f t="shared" si="8"/>
        <v>98.89</v>
      </c>
      <c r="BY6" s="22">
        <f t="shared" si="8"/>
        <v>99.25</v>
      </c>
      <c r="BZ6" s="21" t="str">
        <f>IF(BZ7="","",IF(BZ7="-","【-】","【"&amp;SUBSTITUTE(TEXT(BZ7,"#,##0.00"),"-","△")&amp;"】"))</f>
        <v>【97.59】</v>
      </c>
      <c r="CA6" s="22">
        <f>IF(CA7="",NA(),CA7)</f>
        <v>102.66</v>
      </c>
      <c r="CB6" s="22">
        <f t="shared" ref="CB6:CJ6" si="9">IF(CB7="",NA(),CB7)</f>
        <v>103.78</v>
      </c>
      <c r="CC6" s="22">
        <f t="shared" si="9"/>
        <v>106.96</v>
      </c>
      <c r="CD6" s="22">
        <f t="shared" si="9"/>
        <v>103.12</v>
      </c>
      <c r="CE6" s="22">
        <f t="shared" si="9"/>
        <v>107.18</v>
      </c>
      <c r="CF6" s="22">
        <f t="shared" si="9"/>
        <v>167.1</v>
      </c>
      <c r="CG6" s="22">
        <f t="shared" si="9"/>
        <v>167.86</v>
      </c>
      <c r="CH6" s="22">
        <f t="shared" si="9"/>
        <v>173.68</v>
      </c>
      <c r="CI6" s="22">
        <f t="shared" si="9"/>
        <v>174.52</v>
      </c>
      <c r="CJ6" s="22">
        <f t="shared" si="9"/>
        <v>178.92</v>
      </c>
      <c r="CK6" s="21" t="str">
        <f>IF(CK7="","",IF(CK7="-","【-】","【"&amp;SUBSTITUTE(TEXT(CK7,"#,##0.00"),"-","△")&amp;"】"))</f>
        <v>【181.66】</v>
      </c>
      <c r="CL6" s="22">
        <f>IF(CL7="",NA(),CL7)</f>
        <v>58.67</v>
      </c>
      <c r="CM6" s="22">
        <f t="shared" ref="CM6:CU6" si="10">IF(CM7="",NA(),CM7)</f>
        <v>57.42</v>
      </c>
      <c r="CN6" s="22">
        <f t="shared" si="10"/>
        <v>57.82</v>
      </c>
      <c r="CO6" s="22">
        <f t="shared" si="10"/>
        <v>57.13</v>
      </c>
      <c r="CP6" s="22">
        <f t="shared" si="10"/>
        <v>55.49</v>
      </c>
      <c r="CQ6" s="22">
        <f t="shared" si="10"/>
        <v>59.91</v>
      </c>
      <c r="CR6" s="22">
        <f t="shared" si="10"/>
        <v>59.4</v>
      </c>
      <c r="CS6" s="22">
        <f t="shared" si="10"/>
        <v>59.24</v>
      </c>
      <c r="CT6" s="22">
        <f t="shared" si="10"/>
        <v>58.77</v>
      </c>
      <c r="CU6" s="22">
        <f t="shared" si="10"/>
        <v>59.17</v>
      </c>
      <c r="CV6" s="21" t="str">
        <f>IF(CV7="","",IF(CV7="-","【-】","【"&amp;SUBSTITUTE(TEXT(CV7,"#,##0.00"),"-","△")&amp;"】"))</f>
        <v>【60.21】</v>
      </c>
      <c r="CW6" s="22">
        <f>IF(CW7="",NA(),CW7)</f>
        <v>75.2</v>
      </c>
      <c r="CX6" s="22">
        <f t="shared" ref="CX6:DF6" si="11">IF(CX7="",NA(),CX7)</f>
        <v>75.94</v>
      </c>
      <c r="CY6" s="22">
        <f t="shared" si="11"/>
        <v>74.33</v>
      </c>
      <c r="CZ6" s="22">
        <f t="shared" si="11"/>
        <v>74.3</v>
      </c>
      <c r="DA6" s="22">
        <f t="shared" si="11"/>
        <v>75.66</v>
      </c>
      <c r="DB6" s="22">
        <f t="shared" si="11"/>
        <v>87.26</v>
      </c>
      <c r="DC6" s="22">
        <f t="shared" si="11"/>
        <v>87.57</v>
      </c>
      <c r="DD6" s="22">
        <f t="shared" si="11"/>
        <v>87.26</v>
      </c>
      <c r="DE6" s="22">
        <f t="shared" si="11"/>
        <v>86.95</v>
      </c>
      <c r="DF6" s="22">
        <f t="shared" si="11"/>
        <v>86.58</v>
      </c>
      <c r="DG6" s="21" t="str">
        <f>IF(DG7="","",IF(DG7="-","【-】","【"&amp;SUBSTITUTE(TEXT(DG7,"#,##0.00"),"-","△")&amp;"】"))</f>
        <v>【89.21】</v>
      </c>
      <c r="DH6" s="22">
        <f>IF(DH7="",NA(),DH7)</f>
        <v>54.47</v>
      </c>
      <c r="DI6" s="22">
        <f t="shared" ref="DI6:DQ6" si="12">IF(DI7="",NA(),DI7)</f>
        <v>55.77</v>
      </c>
      <c r="DJ6" s="22">
        <f t="shared" si="12"/>
        <v>56.89</v>
      </c>
      <c r="DK6" s="22">
        <f t="shared" si="12"/>
        <v>57.87</v>
      </c>
      <c r="DL6" s="22">
        <f t="shared" si="12"/>
        <v>58.95</v>
      </c>
      <c r="DM6" s="22">
        <f t="shared" si="12"/>
        <v>49.2</v>
      </c>
      <c r="DN6" s="22">
        <f t="shared" si="12"/>
        <v>50.01</v>
      </c>
      <c r="DO6" s="22">
        <f t="shared" si="12"/>
        <v>50.99</v>
      </c>
      <c r="DP6" s="22">
        <f t="shared" si="12"/>
        <v>51.79</v>
      </c>
      <c r="DQ6" s="22">
        <f t="shared" si="12"/>
        <v>52.02</v>
      </c>
      <c r="DR6" s="21" t="str">
        <f>IF(DR7="","",IF(DR7="-","【-】","【"&amp;SUBSTITUTE(TEXT(DR7,"#,##0.00"),"-","△")&amp;"】"))</f>
        <v>【52.41】</v>
      </c>
      <c r="DS6" s="22">
        <f>IF(DS7="",NA(),DS7)</f>
        <v>25.49</v>
      </c>
      <c r="DT6" s="22">
        <f t="shared" ref="DT6:EB6" si="13">IF(DT7="",NA(),DT7)</f>
        <v>26.03</v>
      </c>
      <c r="DU6" s="22">
        <f t="shared" si="13"/>
        <v>26.01</v>
      </c>
      <c r="DV6" s="22">
        <f t="shared" si="13"/>
        <v>26.89</v>
      </c>
      <c r="DW6" s="22">
        <f t="shared" si="13"/>
        <v>27.41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v>
      </c>
      <c r="EE6" s="22">
        <f t="shared" ref="EE6:EM6" si="14">IF(EE7="",NA(),EE7)</f>
        <v>0.43</v>
      </c>
      <c r="EF6" s="22">
        <f t="shared" si="14"/>
        <v>0.47</v>
      </c>
      <c r="EG6" s="22">
        <f t="shared" si="14"/>
        <v>0.46</v>
      </c>
      <c r="EH6" s="22">
        <f t="shared" si="14"/>
        <v>0.34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462080</v>
      </c>
      <c r="D7" s="24">
        <v>46</v>
      </c>
      <c r="E7" s="24">
        <v>1</v>
      </c>
      <c r="F7" s="24">
        <v>0</v>
      </c>
      <c r="G7" s="24">
        <v>1</v>
      </c>
      <c r="H7" s="24" t="s">
        <v>93</v>
      </c>
      <c r="I7" s="24" t="s">
        <v>94</v>
      </c>
      <c r="J7" s="24" t="s">
        <v>95</v>
      </c>
      <c r="K7" s="24" t="s">
        <v>96</v>
      </c>
      <c r="L7" s="24" t="s">
        <v>97</v>
      </c>
      <c r="M7" s="24" t="s">
        <v>98</v>
      </c>
      <c r="N7" s="25" t="s">
        <v>99</v>
      </c>
      <c r="O7" s="25">
        <v>61.98</v>
      </c>
      <c r="P7" s="25">
        <v>98.71</v>
      </c>
      <c r="Q7" s="25">
        <v>2255</v>
      </c>
      <c r="R7" s="25">
        <v>51405</v>
      </c>
      <c r="S7" s="25">
        <v>329.98</v>
      </c>
      <c r="T7" s="25">
        <v>155.78</v>
      </c>
      <c r="U7" s="25">
        <v>50216</v>
      </c>
      <c r="V7" s="25">
        <v>63.2</v>
      </c>
      <c r="W7" s="25">
        <v>794.56</v>
      </c>
      <c r="X7" s="25">
        <v>115.46</v>
      </c>
      <c r="Y7" s="25">
        <v>114.05</v>
      </c>
      <c r="Z7" s="25">
        <v>111.99</v>
      </c>
      <c r="AA7" s="25">
        <v>114.69</v>
      </c>
      <c r="AB7" s="25">
        <v>120.35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330.61</v>
      </c>
      <c r="AU7" s="25">
        <v>340.11</v>
      </c>
      <c r="AV7" s="25">
        <v>330.69</v>
      </c>
      <c r="AW7" s="25">
        <v>379.4</v>
      </c>
      <c r="AX7" s="25">
        <v>401.82</v>
      </c>
      <c r="AY7" s="25">
        <v>350.79</v>
      </c>
      <c r="AZ7" s="25">
        <v>354.57</v>
      </c>
      <c r="BA7" s="25">
        <v>357.74</v>
      </c>
      <c r="BB7" s="25">
        <v>344.88</v>
      </c>
      <c r="BC7" s="25">
        <v>326.02</v>
      </c>
      <c r="BD7" s="25">
        <v>239.69</v>
      </c>
      <c r="BE7" s="25">
        <v>542.72</v>
      </c>
      <c r="BF7" s="25">
        <v>525.04999999999995</v>
      </c>
      <c r="BG7" s="25">
        <v>506.13</v>
      </c>
      <c r="BH7" s="25">
        <v>491.74</v>
      </c>
      <c r="BI7" s="25">
        <v>445.53</v>
      </c>
      <c r="BJ7" s="25">
        <v>322.92</v>
      </c>
      <c r="BK7" s="25">
        <v>303.45999999999998</v>
      </c>
      <c r="BL7" s="25">
        <v>307.27999999999997</v>
      </c>
      <c r="BM7" s="25">
        <v>304.02</v>
      </c>
      <c r="BN7" s="25">
        <v>300.54000000000002</v>
      </c>
      <c r="BO7" s="25">
        <v>264.86</v>
      </c>
      <c r="BP7" s="25">
        <v>109.14</v>
      </c>
      <c r="BQ7" s="25">
        <v>108.45</v>
      </c>
      <c r="BR7" s="25">
        <v>105.32</v>
      </c>
      <c r="BS7" s="25">
        <v>109.4</v>
      </c>
      <c r="BT7" s="25">
        <v>113.63</v>
      </c>
      <c r="BU7" s="25">
        <v>100.85</v>
      </c>
      <c r="BV7" s="25">
        <v>103.79</v>
      </c>
      <c r="BW7" s="25">
        <v>98.3</v>
      </c>
      <c r="BX7" s="25">
        <v>98.89</v>
      </c>
      <c r="BY7" s="25">
        <v>99.25</v>
      </c>
      <c r="BZ7" s="25">
        <v>97.59</v>
      </c>
      <c r="CA7" s="25">
        <v>102.66</v>
      </c>
      <c r="CB7" s="25">
        <v>103.78</v>
      </c>
      <c r="CC7" s="25">
        <v>106.96</v>
      </c>
      <c r="CD7" s="25">
        <v>103.12</v>
      </c>
      <c r="CE7" s="25">
        <v>107.18</v>
      </c>
      <c r="CF7" s="25">
        <v>167.1</v>
      </c>
      <c r="CG7" s="25">
        <v>167.86</v>
      </c>
      <c r="CH7" s="25">
        <v>173.68</v>
      </c>
      <c r="CI7" s="25">
        <v>174.52</v>
      </c>
      <c r="CJ7" s="25">
        <v>178.92</v>
      </c>
      <c r="CK7" s="25">
        <v>181.66</v>
      </c>
      <c r="CL7" s="25">
        <v>58.67</v>
      </c>
      <c r="CM7" s="25">
        <v>57.42</v>
      </c>
      <c r="CN7" s="25">
        <v>57.82</v>
      </c>
      <c r="CO7" s="25">
        <v>57.13</v>
      </c>
      <c r="CP7" s="25">
        <v>55.49</v>
      </c>
      <c r="CQ7" s="25">
        <v>59.91</v>
      </c>
      <c r="CR7" s="25">
        <v>59.4</v>
      </c>
      <c r="CS7" s="25">
        <v>59.24</v>
      </c>
      <c r="CT7" s="25">
        <v>58.77</v>
      </c>
      <c r="CU7" s="25">
        <v>59.17</v>
      </c>
      <c r="CV7" s="25">
        <v>60.21</v>
      </c>
      <c r="CW7" s="25">
        <v>75.2</v>
      </c>
      <c r="CX7" s="25">
        <v>75.94</v>
      </c>
      <c r="CY7" s="25">
        <v>74.33</v>
      </c>
      <c r="CZ7" s="25">
        <v>74.3</v>
      </c>
      <c r="DA7" s="25">
        <v>75.66</v>
      </c>
      <c r="DB7" s="25">
        <v>87.26</v>
      </c>
      <c r="DC7" s="25">
        <v>87.57</v>
      </c>
      <c r="DD7" s="25">
        <v>87.26</v>
      </c>
      <c r="DE7" s="25">
        <v>86.95</v>
      </c>
      <c r="DF7" s="25">
        <v>86.58</v>
      </c>
      <c r="DG7" s="25">
        <v>89.21</v>
      </c>
      <c r="DH7" s="25">
        <v>54.47</v>
      </c>
      <c r="DI7" s="25">
        <v>55.77</v>
      </c>
      <c r="DJ7" s="25">
        <v>56.89</v>
      </c>
      <c r="DK7" s="25">
        <v>57.87</v>
      </c>
      <c r="DL7" s="25">
        <v>58.95</v>
      </c>
      <c r="DM7" s="25">
        <v>49.2</v>
      </c>
      <c r="DN7" s="25">
        <v>50.01</v>
      </c>
      <c r="DO7" s="25">
        <v>50.99</v>
      </c>
      <c r="DP7" s="25">
        <v>51.79</v>
      </c>
      <c r="DQ7" s="25">
        <v>52.02</v>
      </c>
      <c r="DR7" s="25">
        <v>52.41</v>
      </c>
      <c r="DS7" s="25">
        <v>25.49</v>
      </c>
      <c r="DT7" s="25">
        <v>26.03</v>
      </c>
      <c r="DU7" s="25">
        <v>26.01</v>
      </c>
      <c r="DV7" s="25">
        <v>26.89</v>
      </c>
      <c r="DW7" s="25">
        <v>27.41</v>
      </c>
      <c r="DX7" s="25">
        <v>18.329999999999998</v>
      </c>
      <c r="DY7" s="25">
        <v>20.27</v>
      </c>
      <c r="DZ7" s="25">
        <v>21.69</v>
      </c>
      <c r="EA7" s="25">
        <v>23.19</v>
      </c>
      <c r="EB7" s="25">
        <v>24.61</v>
      </c>
      <c r="EC7" s="25">
        <v>26.78</v>
      </c>
      <c r="ED7" s="25">
        <v>0.5</v>
      </c>
      <c r="EE7" s="25">
        <v>0.43</v>
      </c>
      <c r="EF7" s="25">
        <v>0.47</v>
      </c>
      <c r="EG7" s="25">
        <v>0.46</v>
      </c>
      <c r="EH7" s="25">
        <v>0.34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2026-02-27T04:30:59Z</cp:lastPrinted>
  <dcterms:created xsi:type="dcterms:W3CDTF">2025-12-12T09:25:04Z</dcterms:created>
  <dcterms:modified xsi:type="dcterms:W3CDTF">2026-03-02T07:26:00Z</dcterms:modified>
  <cp:category/>
</cp:coreProperties>
</file>