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04 阿久根市\"/>
    </mc:Choice>
  </mc:AlternateContent>
  <xr:revisionPtr revIDLastSave="0" documentId="13_ncr:1_{B8E18BCB-C51E-430C-944D-716C593242E2}" xr6:coauthVersionLast="47" xr6:coauthVersionMax="47" xr10:uidLastSave="{00000000-0000-0000-0000-000000000000}"/>
  <workbookProtection workbookAlgorithmName="SHA-512" workbookHashValue="h2JZZhtvt4HCku8nZRrwt7S5U9FoTupQgI8q8mLB3NP/xgrz8kyvl/8Lldo3GMJHEuSrv7ZQ7F48fxIjQBO5tg==" workbookSaltValue="Dsk2vkhgaW6KjTDOYOVDIg=="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AT8" i="4" s="1"/>
  <c r="R6" i="5"/>
  <c r="AL8" i="4" s="1"/>
  <c r="Q6" i="5"/>
  <c r="P6" i="5"/>
  <c r="P10" i="4" s="1"/>
  <c r="O6" i="5"/>
  <c r="I10" i="4" s="1"/>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E85" i="4"/>
  <c r="BB10" i="4"/>
  <c r="AT10" i="4"/>
  <c r="W10" i="4"/>
  <c r="B10" i="4"/>
  <c r="AD8" i="4"/>
  <c r="W8" i="4"/>
  <c r="P8" i="4"/>
  <c r="I8" i="4"/>
  <c r="B8"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<sst xmlns="http://schemas.openxmlformats.org/spreadsheetml/2006/main" count="228" uniqueCount="114">
  <si>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</si>
  <si>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</si>
  <si>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</si>
  <si>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</si>
  <si>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</si>
  <si>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</si>
  <si>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</si>
  <si>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</si>
  <si>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</si>
  <si>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</si>
  <si>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</si>
  <si>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</si>
  <si>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</si>
  <si>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</si>
  <si>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</si>
  <si>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</si>
  <si>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</si>
  <si>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</si>
  <si>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</si>
  <si>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</si>
  <si>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</si>
  <si>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</si>
  <si>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</si>
  <si>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</si>
  <si>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</si>
  <si>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</si>
  <si>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</si>
  <si>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</si>
  <si>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</si>
  <si>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</si>
  <si>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</si>
  <si>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</si>
  <si>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</si>
  <si>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</si>
  <si>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</si>
  <si>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</si>
  <si>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</si>
  <si>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</si>
  <si>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</si>
  <si>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</si>
  <si>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</si>
  <si>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</si>
  <si>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</si>
  <si>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</si>
  <si>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</si>
  <si>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</si>
  <si>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</si>
  <si>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</si>
  <si>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</si>
  <si>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</si>
  <si>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</si>
  <si>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</si>
  <si>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</si>
  <si>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</si>
  <si>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</si>
  <si>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</si>
  <si>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</si>
  <si>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</si>
  <si>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</si>
  <si>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</si>
  <si>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</si>
  <si>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</si>
  <si>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</si>
  <si>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</si>
  <si>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</si>
  <si>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</si>
  <si>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</si>
  <si>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</si>
  <si>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</si>
  <si>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</si>
  <si>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</si>
  <si>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</si>
  <si>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</si>
  <si>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</si>
  <si>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</si>
  <si>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</si>
  <si>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</si>
  <si>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</si>
  <si>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</si>
  <si>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</si>
  <si>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</si>
  <si>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</si>
  <si>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</si>
  <si>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</si>
  <si>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</si>
  <si>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</si>
  <si>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</si>
  <si>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</si>
  <si>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</si>
  <si>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</si>
  <si>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</si>
  <si>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</si>
  <si>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</si>
  <si>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阿久根市</t>
  </si>
  <si>
    <t>法適用</t>
  </si>
  <si>
    <t>水道事業</t>
  </si>
  <si>
    <t>末端給水事業</t>
  </si>
  <si>
    <t>A6</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</si>
  <si>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</si>
  <si>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</si>
  <si>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</si>
  <si>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</si>
  <si>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</si>
  <si>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</si>
  <si>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</si>
  <si>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</si>
  <si>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</si>
  <si>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</si>
  <si>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</si>
  <si>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</si>
  <si>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</si>
  <si>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については、更新対象となる資産が増えつつあり、経営状況を踏まえ、経営戦略、アセットマネジメント、新水道ビジョン等に基づき、優先度・緊急性を判断し計画的な管路更新事業を行っていく必要がある。
②については、耐用年数を超過した管路が増加していることから、①と同様に計画的な管路更新事業に取組む必要がある。
③については、①、②と同様に引続き計画的な管路更新事業に取り組む必要がある。</t>
    <phoneticPr fontId="4"/>
  </si>
  <si>
    <t>①については、100％を超えているが、一般会計からの法定繰入金等の収入に依存しており、料金改定の検討を進める必要がある。
②については、これまで生じていない。
③については、平均値は超えているものの、給水人口の減少などによる料金収入の減少は避けられない中で、管路更新率が低く管路の耐震化等の取り組みも加速していく必要があり、今後においては流動比率の悪化も想定されることから、経営状況を把握し計画的に取り組む必要がある。
④については、減少傾向にあるが今後も給水収益の増加は見込めないことから、企業債借入は慎重に判断する必要がある。
⑤については、100％を下回る結果となり、給水原価の改善に向けた取り組みと合わせて、料金改定の検討を進める必要がある。
⑥については、平均値等を下回ってはいるが、簡易水道統合による減価償却費増加により、高止まりしている。現状維持ではなく、給水規模の減少に合わせ、施設のダウンサイジング等に取り組む必要がある。
⑦については、安定しているが、給水人口の減少は避けられないことから、施設のダウンサイジング等に取り組む必要がある。
⑧については、平均値から乖離しており、優先度・緊急性を判断し管路更新に取り組み、漏水を減少させていく必要がある。</t>
    <rPh sb="12" eb="13">
      <t>コ</t>
    </rPh>
    <rPh sb="19" eb="21">
      <t>イッパン</t>
    </rPh>
    <rPh sb="21" eb="23">
      <t>カイケイ</t>
    </rPh>
    <rPh sb="26" eb="28">
      <t>ホウテイ</t>
    </rPh>
    <rPh sb="28" eb="30">
      <t>クリイレ</t>
    </rPh>
    <rPh sb="30" eb="31">
      <t>キン</t>
    </rPh>
    <rPh sb="31" eb="32">
      <t>トウ</t>
    </rPh>
    <rPh sb="33" eb="35">
      <t>シュウニュウ</t>
    </rPh>
    <rPh sb="36" eb="38">
      <t>イゾン</t>
    </rPh>
    <rPh sb="43" eb="45">
      <t>リョウキン</t>
    </rPh>
    <rPh sb="45" eb="47">
      <t>カイテイ</t>
    </rPh>
    <rPh sb="48" eb="50">
      <t>ケントウ</t>
    </rPh>
    <rPh sb="51" eb="52">
      <t>スス</t>
    </rPh>
    <rPh sb="54" eb="56">
      <t>ヒツヨウ</t>
    </rPh>
    <rPh sb="72" eb="73">
      <t>ショウ</t>
    </rPh>
    <rPh sb="137" eb="139">
      <t>カンロ</t>
    </rPh>
    <rPh sb="145" eb="146">
      <t>ト</t>
    </rPh>
    <rPh sb="147" eb="148">
      <t>ク</t>
    </rPh>
    <rPh sb="217" eb="219">
      <t>ゲンショウ</t>
    </rPh>
    <rPh sb="219" eb="221">
      <t>ケイコウ</t>
    </rPh>
    <rPh sb="225" eb="227">
      <t>コンゴ</t>
    </rPh>
    <rPh sb="228" eb="230">
      <t>キュウスイ</t>
    </rPh>
    <rPh sb="230" eb="232">
      <t>シュウエキ</t>
    </rPh>
    <rPh sb="233" eb="235">
      <t>ゾウカ</t>
    </rPh>
    <rPh sb="236" eb="238">
      <t>ミコ</t>
    </rPh>
    <rPh sb="246" eb="248">
      <t>キギョウ</t>
    </rPh>
    <rPh sb="248" eb="249">
      <t>サイ</t>
    </rPh>
    <rPh sb="249" eb="251">
      <t>カリイレ</t>
    </rPh>
    <rPh sb="252" eb="254">
      <t>シンチョウ</t>
    </rPh>
    <rPh sb="255" eb="257">
      <t>ハンダン</t>
    </rPh>
    <rPh sb="259" eb="261">
      <t>ヒツヨウ</t>
    </rPh>
    <rPh sb="278" eb="280">
      <t>シタマワ</t>
    </rPh>
    <rPh sb="281" eb="283">
      <t>ケッカ</t>
    </rPh>
    <rPh sb="287" eb="289">
      <t>キュウスイ</t>
    </rPh>
    <rPh sb="289" eb="291">
      <t>ゲンカ</t>
    </rPh>
    <rPh sb="292" eb="294">
      <t>カイゼン</t>
    </rPh>
    <rPh sb="295" eb="296">
      <t>ム</t>
    </rPh>
    <rPh sb="298" eb="299">
      <t>ト</t>
    </rPh>
    <rPh sb="300" eb="301">
      <t>ク</t>
    </rPh>
    <rPh sb="303" eb="304">
      <t>ア</t>
    </rPh>
    <rPh sb="308" eb="310">
      <t>リョウキン</t>
    </rPh>
    <rPh sb="310" eb="312">
      <t>カイテイ</t>
    </rPh>
    <rPh sb="313" eb="315">
      <t>ケントウ</t>
    </rPh>
    <rPh sb="316" eb="317">
      <t>スス</t>
    </rPh>
    <rPh sb="319" eb="321">
      <t>ヒツヨウ</t>
    </rPh>
    <phoneticPr fontId="4"/>
  </si>
  <si>
    <t>　給水人口の減少に伴う料金収入の減少、物価高騰等により営業費用が増加しており、経費全般の見直しや業務の効率化を徹底し、固定費の抑制に努めるとともに、適正な料金水準の確保について検討し、持続可能な経営基盤を確立する。
施設の老朽化に伴う更新需要の拡大については、重要度や劣化状況に応じた優先順位により効率的な更新を進めるとともに、投資の平準化を図りながら計画的な施設更新を実施し、予防保全型維持管理や長寿命化を図り、ライフサイクルコストの縮減に努める。
人材確保の困難な状況は水道事業全体の課題であることから、県や日水協の広域連携に関する協議会に参加し、協力体制についての検討を継続する。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</si>
</sst>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5" fillId="0" borderId="9"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0.03</c:v>
                </c:pt>
                <c:pt idx="1">
                  <c:v>0.39</c:v>
                </c:pt>
                <c:pt idx="2">
                  <c:v>0.2</c:v>
                </c:pt>
                <c:pt idx="3">
                  <c:v>0.28000000000000003</c:v>
                </c:pt>
                <c:pt idx="4">
                  <c:v>0.63</c:v>
                </c:pt>
              </c:numCache>
            </c:numRef>
          </c:val>
          <c:extLst>
            <c:ext xmlns:c16="http://schemas.microsoft.com/office/drawing/2014/chart" uri="{C3380CC4-5D6E-409C-BE32-E72D297353CC}">
              <c16:uniqueId val="{00000000-D0B9-4ABB-AD3B-BA75432FF41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D0B9-4ABB-AD3B-BA75432FF41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70.569999999999993</c:v>
                </c:pt>
                <c:pt idx="1">
                  <c:v>72.459999999999994</c:v>
                </c:pt>
                <c:pt idx="2">
                  <c:v>70.16</c:v>
                </c:pt>
                <c:pt idx="3">
                  <c:v>68.23</c:v>
                </c:pt>
                <c:pt idx="4">
                  <c:v>67.58</c:v>
                </c:pt>
              </c:numCache>
            </c:numRef>
          </c:val>
          <c:extLst>
            <c:ext xmlns:c16="http://schemas.microsoft.com/office/drawing/2014/chart" uri="{C3380CC4-5D6E-409C-BE32-E72D297353CC}">
              <c16:uniqueId val="{00000000-2048-4972-A87C-8605F25BEC7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2048-4972-A87C-8605F25BEC7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78.64</c:v>
                </c:pt>
                <c:pt idx="1">
                  <c:v>77.55</c:v>
                </c:pt>
                <c:pt idx="2">
                  <c:v>77.97</c:v>
                </c:pt>
                <c:pt idx="3">
                  <c:v>77.63</c:v>
                </c:pt>
                <c:pt idx="4">
                  <c:v>77.59</c:v>
                </c:pt>
              </c:numCache>
            </c:numRef>
          </c:val>
          <c:extLst>
            <c:ext xmlns:c16="http://schemas.microsoft.com/office/drawing/2014/chart" uri="{C3380CC4-5D6E-409C-BE32-E72D297353CC}">
              <c16:uniqueId val="{00000000-D3EB-4D31-B745-5AF6C85A76D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D3EB-4D31-B745-5AF6C85A76D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131.22</c:v>
                </c:pt>
                <c:pt idx="1">
                  <c:v>126.85</c:v>
                </c:pt>
                <c:pt idx="2">
                  <c:v>126.63</c:v>
                </c:pt>
                <c:pt idx="3">
                  <c:v>129.81</c:v>
                </c:pt>
                <c:pt idx="4">
                  <c:v>122.71</c:v>
                </c:pt>
              </c:numCache>
            </c:numRef>
          </c:val>
          <c:extLst>
            <c:ext xmlns:c16="http://schemas.microsoft.com/office/drawing/2014/chart" uri="{C3380CC4-5D6E-409C-BE32-E72D297353CC}">
              <c16:uniqueId val="{00000000-8AC4-4B7A-9706-11BD9254CC2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8AC4-4B7A-9706-11BD9254CC2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39.299999999999997</c:v>
                </c:pt>
                <c:pt idx="1">
                  <c:v>41.31</c:v>
                </c:pt>
                <c:pt idx="2">
                  <c:v>43.47</c:v>
                </c:pt>
                <c:pt idx="3">
                  <c:v>45.66</c:v>
                </c:pt>
                <c:pt idx="4">
                  <c:v>47.61</c:v>
                </c:pt>
              </c:numCache>
            </c:numRef>
          </c:val>
          <c:extLst>
            <c:ext xmlns:c16="http://schemas.microsoft.com/office/drawing/2014/chart" uri="{C3380CC4-5D6E-409C-BE32-E72D297353CC}">
              <c16:uniqueId val="{00000000-1380-4869-B201-9EFD9BBF0F5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1380-4869-B201-9EFD9BBF0F5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1.24</c:v>
                </c:pt>
                <c:pt idx="1">
                  <c:v>5.3</c:v>
                </c:pt>
                <c:pt idx="2">
                  <c:v>6.64</c:v>
                </c:pt>
                <c:pt idx="3">
                  <c:v>17.239999999999998</c:v>
                </c:pt>
                <c:pt idx="4">
                  <c:v>16.88</c:v>
                </c:pt>
              </c:numCache>
            </c:numRef>
          </c:val>
          <c:extLst>
            <c:ext xmlns:c16="http://schemas.microsoft.com/office/drawing/2014/chart" uri="{C3380CC4-5D6E-409C-BE32-E72D297353CC}">
              <c16:uniqueId val="{00000000-5F1E-40DE-A80E-A21189E26B6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5F1E-40DE-A80E-A21189E26B6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35F-4A83-A665-7F3C374F6C2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C35F-4A83-A665-7F3C374F6C2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530.41999999999996</c:v>
                </c:pt>
                <c:pt idx="1">
                  <c:v>453.31</c:v>
                </c:pt>
                <c:pt idx="2">
                  <c:v>581.27</c:v>
                </c:pt>
                <c:pt idx="3">
                  <c:v>670.96</c:v>
                </c:pt>
                <c:pt idx="4">
                  <c:v>710.1</c:v>
                </c:pt>
              </c:numCache>
            </c:numRef>
          </c:val>
          <c:extLst>
            <c:ext xmlns:c16="http://schemas.microsoft.com/office/drawing/2014/chart" uri="{C3380CC4-5D6E-409C-BE32-E72D297353CC}">
              <c16:uniqueId val="{00000000-22F8-478B-BF65-D83D7A5828F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22F8-478B-BF65-D83D7A5828F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549.92999999999995</c:v>
                </c:pt>
                <c:pt idx="1">
                  <c:v>501.26</c:v>
                </c:pt>
                <c:pt idx="2">
                  <c:v>468.56</c:v>
                </c:pt>
                <c:pt idx="3">
                  <c:v>436.16</c:v>
                </c:pt>
                <c:pt idx="4">
                  <c:v>401.89</c:v>
                </c:pt>
              </c:numCache>
            </c:numRef>
          </c:val>
          <c:extLst>
            <c:ext xmlns:c16="http://schemas.microsoft.com/office/drawing/2014/chart" uri="{C3380CC4-5D6E-409C-BE32-E72D297353CC}">
              <c16:uniqueId val="{00000000-47E5-464C-8A04-F0A459D6FC9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47E5-464C-8A04-F0A459D6FC9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97.57</c:v>
                </c:pt>
                <c:pt idx="1">
                  <c:v>99.77</c:v>
                </c:pt>
                <c:pt idx="2">
                  <c:v>100.16</c:v>
                </c:pt>
                <c:pt idx="3">
                  <c:v>101.32</c:v>
                </c:pt>
                <c:pt idx="4">
                  <c:v>95.3</c:v>
                </c:pt>
              </c:numCache>
            </c:numRef>
          </c:val>
          <c:extLst>
            <c:ext xmlns:c16="http://schemas.microsoft.com/office/drawing/2014/chart" uri="{C3380CC4-5D6E-409C-BE32-E72D297353CC}">
              <c16:uniqueId val="{00000000-A5AB-46D4-B79D-273B387682B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A5AB-46D4-B79D-273B387682B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148.56</c:v>
                </c:pt>
                <c:pt idx="1">
                  <c:v>144.86000000000001</c:v>
                </c:pt>
                <c:pt idx="2">
                  <c:v>145.06</c:v>
                </c:pt>
                <c:pt idx="3">
                  <c:v>144.11000000000001</c:v>
                </c:pt>
                <c:pt idx="4">
                  <c:v>153.03</c:v>
                </c:pt>
              </c:numCache>
            </c:numRef>
          </c:val>
          <c:extLst>
            <c:ext xmlns:c16="http://schemas.microsoft.com/office/drawing/2014/chart" uri="{C3380CC4-5D6E-409C-BE32-E72D297353CC}">
              <c16:uniqueId val="{00000000-7562-4304-A8A2-E64C6FDEFC3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7562-4304-A8A2-E64C6FDEFC3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5"/>
  <sheetViews>
    <sheetView showGridLines="0" tabSelected="1" view="pageBreakPreview" zoomScale="60" zoomScaleNormal="85"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鹿児島県　阿久根市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3"/>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5" t="s">
        <v>9</v>
      </c>
      <c r="BM7" s="76"/>
      <c r="BN7" s="76"/>
      <c r="BO7" s="76"/>
      <c r="BP7" s="76"/>
      <c r="BQ7" s="76"/>
      <c r="BR7" s="76"/>
      <c r="BS7" s="76"/>
      <c r="BT7" s="76"/>
      <c r="BU7" s="76"/>
      <c r="BV7" s="76"/>
      <c r="BW7" s="76"/>
      <c r="BX7" s="76"/>
      <c r="BY7" s="77"/>
    </row>
    <row r="8" spans="1:78" ht="18.75" customHeight="1" x14ac:dyDescent="0.2">
      <c r="A8" s="2"/>
      <c r="B8" s="68" t="str">
        <f>データ!$I$6</f>
        <v>法適用</v>
      </c>
      <c r="C8" s="69"/>
      <c r="D8" s="69"/>
      <c r="E8" s="69"/>
      <c r="F8" s="69"/>
      <c r="G8" s="69"/>
      <c r="H8" s="69"/>
      <c r="I8" s="68" t="str">
        <f>データ!$J$6</f>
        <v>水道事業</v>
      </c>
      <c r="J8" s="69"/>
      <c r="K8" s="69"/>
      <c r="L8" s="69"/>
      <c r="M8" s="69"/>
      <c r="N8" s="69"/>
      <c r="O8" s="70"/>
      <c r="P8" s="71" t="str">
        <f>データ!$K$6</f>
        <v>末端給水事業</v>
      </c>
      <c r="Q8" s="71"/>
      <c r="R8" s="71"/>
      <c r="S8" s="71"/>
      <c r="T8" s="71"/>
      <c r="U8" s="71"/>
      <c r="V8" s="71"/>
      <c r="W8" s="71" t="str">
        <f>データ!$L$6</f>
        <v>A6</v>
      </c>
      <c r="X8" s="71"/>
      <c r="Y8" s="71"/>
      <c r="Z8" s="71"/>
      <c r="AA8" s="71"/>
      <c r="AB8" s="71"/>
      <c r="AC8" s="71"/>
      <c r="AD8" s="71" t="str">
        <f>データ!$M$6</f>
        <v>自治体職員</v>
      </c>
      <c r="AE8" s="71"/>
      <c r="AF8" s="71"/>
      <c r="AG8" s="71"/>
      <c r="AH8" s="71"/>
      <c r="AI8" s="71"/>
      <c r="AJ8" s="71"/>
      <c r="AK8" s="2"/>
      <c r="AL8" s="62">
        <f>データ!$R$6</f>
        <v>18147</v>
      </c>
      <c r="AM8" s="62"/>
      <c r="AN8" s="62"/>
      <c r="AO8" s="62"/>
      <c r="AP8" s="62"/>
      <c r="AQ8" s="62"/>
      <c r="AR8" s="62"/>
      <c r="AS8" s="62"/>
      <c r="AT8" s="36">
        <f>データ!$S$6</f>
        <v>134.28</v>
      </c>
      <c r="AU8" s="37"/>
      <c r="AV8" s="37"/>
      <c r="AW8" s="37"/>
      <c r="AX8" s="37"/>
      <c r="AY8" s="37"/>
      <c r="AZ8" s="37"/>
      <c r="BA8" s="37"/>
      <c r="BB8" s="51">
        <f>データ!$T$6</f>
        <v>135.13999999999999</v>
      </c>
      <c r="BC8" s="51"/>
      <c r="BD8" s="51"/>
      <c r="BE8" s="51"/>
      <c r="BF8" s="51"/>
      <c r="BG8" s="51"/>
      <c r="BH8" s="51"/>
      <c r="BI8" s="51"/>
      <c r="BJ8" s="3"/>
      <c r="BK8" s="3"/>
      <c r="BL8" s="64" t="s">
        <v>10</v>
      </c>
      <c r="BM8" s="65"/>
      <c r="BN8" s="66" t="s">
        <v>11</v>
      </c>
      <c r="BO8" s="66"/>
      <c r="BP8" s="66"/>
      <c r="BQ8" s="66"/>
      <c r="BR8" s="66"/>
      <c r="BS8" s="66"/>
      <c r="BT8" s="66"/>
      <c r="BU8" s="66"/>
      <c r="BV8" s="66"/>
      <c r="BW8" s="66"/>
      <c r="BX8" s="66"/>
      <c r="BY8" s="67"/>
    </row>
    <row r="9" spans="1:78" ht="18.75" customHeight="1" x14ac:dyDescent="0.2">
      <c r="A9" s="2"/>
      <c r="B9" s="44" t="s">
        <v>12</v>
      </c>
      <c r="C9" s="45"/>
      <c r="D9" s="45"/>
      <c r="E9" s="45"/>
      <c r="F9" s="45"/>
      <c r="G9" s="45"/>
      <c r="H9" s="45"/>
      <c r="I9" s="44" t="s">
        <v>13</v>
      </c>
      <c r="J9" s="45"/>
      <c r="K9" s="45"/>
      <c r="L9" s="45"/>
      <c r="M9" s="45"/>
      <c r="N9" s="45"/>
      <c r="O9" s="63"/>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73.650000000000006</v>
      </c>
      <c r="J10" s="37"/>
      <c r="K10" s="37"/>
      <c r="L10" s="37"/>
      <c r="M10" s="37"/>
      <c r="N10" s="37"/>
      <c r="O10" s="61"/>
      <c r="P10" s="51">
        <f>データ!$P$6</f>
        <v>98.77</v>
      </c>
      <c r="Q10" s="51"/>
      <c r="R10" s="51"/>
      <c r="S10" s="51"/>
      <c r="T10" s="51"/>
      <c r="U10" s="51"/>
      <c r="V10" s="51"/>
      <c r="W10" s="62">
        <f>データ!$Q$6</f>
        <v>2640</v>
      </c>
      <c r="X10" s="62"/>
      <c r="Y10" s="62"/>
      <c r="Z10" s="62"/>
      <c r="AA10" s="62"/>
      <c r="AB10" s="62"/>
      <c r="AC10" s="62"/>
      <c r="AD10" s="2"/>
      <c r="AE10" s="2"/>
      <c r="AF10" s="2"/>
      <c r="AG10" s="2"/>
      <c r="AH10" s="2"/>
      <c r="AI10" s="2"/>
      <c r="AJ10" s="2"/>
      <c r="AK10" s="2"/>
      <c r="AL10" s="62">
        <f>データ!$U$6</f>
        <v>17785</v>
      </c>
      <c r="AM10" s="62"/>
      <c r="AN10" s="62"/>
      <c r="AO10" s="62"/>
      <c r="AP10" s="62"/>
      <c r="AQ10" s="62"/>
      <c r="AR10" s="62"/>
      <c r="AS10" s="62"/>
      <c r="AT10" s="36">
        <f>データ!$V$6</f>
        <v>48.63</v>
      </c>
      <c r="AU10" s="37"/>
      <c r="AV10" s="37"/>
      <c r="AW10" s="37"/>
      <c r="AX10" s="37"/>
      <c r="AY10" s="37"/>
      <c r="AZ10" s="37"/>
      <c r="BA10" s="37"/>
      <c r="BB10" s="51">
        <f>データ!$W$6</f>
        <v>365.72</v>
      </c>
      <c r="BC10" s="51"/>
      <c r="BD10" s="51"/>
      <c r="BE10" s="51"/>
      <c r="BF10" s="51"/>
      <c r="BG10" s="51"/>
      <c r="BH10" s="51"/>
      <c r="BI10" s="51"/>
      <c r="BJ10" s="2"/>
      <c r="BK10" s="2"/>
      <c r="BL10" s="52" t="s">
        <v>21</v>
      </c>
      <c r="BM10" s="53"/>
      <c r="BN10" s="54" t="s">
        <v>22</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6" t="s">
        <v>113</v>
      </c>
      <c r="BM66" s="87"/>
      <c r="BN66" s="87"/>
      <c r="BO66" s="87"/>
      <c r="BP66" s="87"/>
      <c r="BQ66" s="87"/>
      <c r="BR66" s="87"/>
      <c r="BS66" s="87"/>
      <c r="BT66" s="87"/>
      <c r="BU66" s="87"/>
      <c r="BV66" s="87"/>
      <c r="BW66" s="87"/>
      <c r="BX66" s="87"/>
      <c r="BY66" s="87"/>
      <c r="BZ66" s="8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6"/>
      <c r="BM67" s="87"/>
      <c r="BN67" s="87"/>
      <c r="BO67" s="87"/>
      <c r="BP67" s="87"/>
      <c r="BQ67" s="87"/>
      <c r="BR67" s="87"/>
      <c r="BS67" s="87"/>
      <c r="BT67" s="87"/>
      <c r="BU67" s="87"/>
      <c r="BV67" s="87"/>
      <c r="BW67" s="87"/>
      <c r="BX67" s="87"/>
      <c r="BY67" s="87"/>
      <c r="BZ67" s="8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6"/>
      <c r="BM68" s="87"/>
      <c r="BN68" s="87"/>
      <c r="BO68" s="87"/>
      <c r="BP68" s="87"/>
      <c r="BQ68" s="87"/>
      <c r="BR68" s="87"/>
      <c r="BS68" s="87"/>
      <c r="BT68" s="87"/>
      <c r="BU68" s="87"/>
      <c r="BV68" s="87"/>
      <c r="BW68" s="87"/>
      <c r="BX68" s="87"/>
      <c r="BY68" s="87"/>
      <c r="BZ68" s="8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6"/>
      <c r="BM69" s="87"/>
      <c r="BN69" s="87"/>
      <c r="BO69" s="87"/>
      <c r="BP69" s="87"/>
      <c r="BQ69" s="87"/>
      <c r="BR69" s="87"/>
      <c r="BS69" s="87"/>
      <c r="BT69" s="87"/>
      <c r="BU69" s="87"/>
      <c r="BV69" s="87"/>
      <c r="BW69" s="87"/>
      <c r="BX69" s="87"/>
      <c r="BY69" s="87"/>
      <c r="BZ69" s="8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6"/>
      <c r="BM70" s="87"/>
      <c r="BN70" s="87"/>
      <c r="BO70" s="87"/>
      <c r="BP70" s="87"/>
      <c r="BQ70" s="87"/>
      <c r="BR70" s="87"/>
      <c r="BS70" s="87"/>
      <c r="BT70" s="87"/>
      <c r="BU70" s="87"/>
      <c r="BV70" s="87"/>
      <c r="BW70" s="87"/>
      <c r="BX70" s="87"/>
      <c r="BY70" s="87"/>
      <c r="BZ70" s="8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6"/>
      <c r="BM71" s="87"/>
      <c r="BN71" s="87"/>
      <c r="BO71" s="87"/>
      <c r="BP71" s="87"/>
      <c r="BQ71" s="87"/>
      <c r="BR71" s="87"/>
      <c r="BS71" s="87"/>
      <c r="BT71" s="87"/>
      <c r="BU71" s="87"/>
      <c r="BV71" s="87"/>
      <c r="BW71" s="87"/>
      <c r="BX71" s="87"/>
      <c r="BY71" s="87"/>
      <c r="BZ71" s="8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6"/>
      <c r="BM72" s="87"/>
      <c r="BN72" s="87"/>
      <c r="BO72" s="87"/>
      <c r="BP72" s="87"/>
      <c r="BQ72" s="87"/>
      <c r="BR72" s="87"/>
      <c r="BS72" s="87"/>
      <c r="BT72" s="87"/>
      <c r="BU72" s="87"/>
      <c r="BV72" s="87"/>
      <c r="BW72" s="87"/>
      <c r="BX72" s="87"/>
      <c r="BY72" s="87"/>
      <c r="BZ72" s="8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6"/>
      <c r="BM73" s="87"/>
      <c r="BN73" s="87"/>
      <c r="BO73" s="87"/>
      <c r="BP73" s="87"/>
      <c r="BQ73" s="87"/>
      <c r="BR73" s="87"/>
      <c r="BS73" s="87"/>
      <c r="BT73" s="87"/>
      <c r="BU73" s="87"/>
      <c r="BV73" s="87"/>
      <c r="BW73" s="87"/>
      <c r="BX73" s="87"/>
      <c r="BY73" s="87"/>
      <c r="BZ73" s="8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6"/>
      <c r="BM74" s="87"/>
      <c r="BN74" s="87"/>
      <c r="BO74" s="87"/>
      <c r="BP74" s="87"/>
      <c r="BQ74" s="87"/>
      <c r="BR74" s="87"/>
      <c r="BS74" s="87"/>
      <c r="BT74" s="87"/>
      <c r="BU74" s="87"/>
      <c r="BV74" s="87"/>
      <c r="BW74" s="87"/>
      <c r="BX74" s="87"/>
      <c r="BY74" s="87"/>
      <c r="BZ74" s="8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6"/>
      <c r="BM75" s="87"/>
      <c r="BN75" s="87"/>
      <c r="BO75" s="87"/>
      <c r="BP75" s="87"/>
      <c r="BQ75" s="87"/>
      <c r="BR75" s="87"/>
      <c r="BS75" s="87"/>
      <c r="BT75" s="87"/>
      <c r="BU75" s="87"/>
      <c r="BV75" s="87"/>
      <c r="BW75" s="87"/>
      <c r="BX75" s="87"/>
      <c r="BY75" s="87"/>
      <c r="BZ75" s="8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6"/>
      <c r="BM76" s="87"/>
      <c r="BN76" s="87"/>
      <c r="BO76" s="87"/>
      <c r="BP76" s="87"/>
      <c r="BQ76" s="87"/>
      <c r="BR76" s="87"/>
      <c r="BS76" s="87"/>
      <c r="BT76" s="87"/>
      <c r="BU76" s="87"/>
      <c r="BV76" s="87"/>
      <c r="BW76" s="87"/>
      <c r="BX76" s="87"/>
      <c r="BY76" s="87"/>
      <c r="BZ76" s="8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6"/>
      <c r="BM77" s="87"/>
      <c r="BN77" s="87"/>
      <c r="BO77" s="87"/>
      <c r="BP77" s="87"/>
      <c r="BQ77" s="87"/>
      <c r="BR77" s="87"/>
      <c r="BS77" s="87"/>
      <c r="BT77" s="87"/>
      <c r="BU77" s="87"/>
      <c r="BV77" s="87"/>
      <c r="BW77" s="87"/>
      <c r="BX77" s="87"/>
      <c r="BY77" s="87"/>
      <c r="BZ77" s="8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6"/>
      <c r="BM78" s="87"/>
      <c r="BN78" s="87"/>
      <c r="BO78" s="87"/>
      <c r="BP78" s="87"/>
      <c r="BQ78" s="87"/>
      <c r="BR78" s="87"/>
      <c r="BS78" s="87"/>
      <c r="BT78" s="87"/>
      <c r="BU78" s="87"/>
      <c r="BV78" s="87"/>
      <c r="BW78" s="87"/>
      <c r="BX78" s="87"/>
      <c r="BY78" s="87"/>
      <c r="BZ78" s="8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6"/>
      <c r="BM79" s="87"/>
      <c r="BN79" s="87"/>
      <c r="BO79" s="87"/>
      <c r="BP79" s="87"/>
      <c r="BQ79" s="87"/>
      <c r="BR79" s="87"/>
      <c r="BS79" s="87"/>
      <c r="BT79" s="87"/>
      <c r="BU79" s="87"/>
      <c r="BV79" s="87"/>
      <c r="BW79" s="87"/>
      <c r="BX79" s="87"/>
      <c r="BY79" s="87"/>
      <c r="BZ79" s="8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6"/>
      <c r="BM80" s="87"/>
      <c r="BN80" s="87"/>
      <c r="BO80" s="87"/>
      <c r="BP80" s="87"/>
      <c r="BQ80" s="87"/>
      <c r="BR80" s="87"/>
      <c r="BS80" s="87"/>
      <c r="BT80" s="87"/>
      <c r="BU80" s="87"/>
      <c r="BV80" s="87"/>
      <c r="BW80" s="87"/>
      <c r="BX80" s="87"/>
      <c r="BY80" s="87"/>
      <c r="BZ80" s="8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6"/>
      <c r="BM81" s="87"/>
      <c r="BN81" s="87"/>
      <c r="BO81" s="87"/>
      <c r="BP81" s="87"/>
      <c r="BQ81" s="87"/>
      <c r="BR81" s="87"/>
      <c r="BS81" s="87"/>
      <c r="BT81" s="87"/>
      <c r="BU81" s="87"/>
      <c r="BV81" s="87"/>
      <c r="BW81" s="87"/>
      <c r="BX81" s="87"/>
      <c r="BY81" s="87"/>
      <c r="BZ81" s="8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9"/>
      <c r="BM82" s="90"/>
      <c r="BN82" s="90"/>
      <c r="BO82" s="90"/>
      <c r="BP82" s="90"/>
      <c r="BQ82" s="90"/>
      <c r="BR82" s="90"/>
      <c r="BS82" s="90"/>
      <c r="BT82" s="90"/>
      <c r="BU82" s="90"/>
      <c r="BV82" s="90"/>
      <c r="BW82" s="90"/>
      <c r="BX82" s="90"/>
      <c r="BY82" s="90"/>
      <c r="BZ82" s="9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jkuMz+CNkWzuuQSvP6olcYubYbg30iNg7SBOV9RUOt/47thGhF7SHI8S61PDI57neHDKEG0jW1stLlE/SYJ4zw==" saltValue="GNordTmmbyQ28kq6PeulA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79" t="s">
        <v>50</v>
      </c>
      <c r="I3" s="80"/>
      <c r="J3" s="80"/>
      <c r="K3" s="80"/>
      <c r="L3" s="80"/>
      <c r="M3" s="80"/>
      <c r="N3" s="80"/>
      <c r="O3" s="80"/>
      <c r="P3" s="80"/>
      <c r="Q3" s="80"/>
      <c r="R3" s="80"/>
      <c r="S3" s="80"/>
      <c r="T3" s="80"/>
      <c r="U3" s="80"/>
      <c r="V3" s="80"/>
      <c r="W3" s="81"/>
      <c r="X3" s="85" t="s">
        <v>51</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52</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x14ac:dyDescent="0.2">
      <c r="A4" s="15" t="s">
        <v>53</v>
      </c>
      <c r="B4" s="17"/>
      <c r="C4" s="17"/>
      <c r="D4" s="17"/>
      <c r="E4" s="17"/>
      <c r="F4" s="17"/>
      <c r="G4" s="17"/>
      <c r="H4" s="82"/>
      <c r="I4" s="83"/>
      <c r="J4" s="83"/>
      <c r="K4" s="83"/>
      <c r="L4" s="83"/>
      <c r="M4" s="83"/>
      <c r="N4" s="83"/>
      <c r="O4" s="83"/>
      <c r="P4" s="83"/>
      <c r="Q4" s="83"/>
      <c r="R4" s="83"/>
      <c r="S4" s="83"/>
      <c r="T4" s="83"/>
      <c r="U4" s="83"/>
      <c r="V4" s="83"/>
      <c r="W4" s="84"/>
      <c r="X4" s="78" t="s">
        <v>54</v>
      </c>
      <c r="Y4" s="78"/>
      <c r="Z4" s="78"/>
      <c r="AA4" s="78"/>
      <c r="AB4" s="78"/>
      <c r="AC4" s="78"/>
      <c r="AD4" s="78"/>
      <c r="AE4" s="78"/>
      <c r="AF4" s="78"/>
      <c r="AG4" s="78"/>
      <c r="AH4" s="78"/>
      <c r="AI4" s="78" t="s">
        <v>55</v>
      </c>
      <c r="AJ4" s="78"/>
      <c r="AK4" s="78"/>
      <c r="AL4" s="78"/>
      <c r="AM4" s="78"/>
      <c r="AN4" s="78"/>
      <c r="AO4" s="78"/>
      <c r="AP4" s="78"/>
      <c r="AQ4" s="78"/>
      <c r="AR4" s="78"/>
      <c r="AS4" s="78"/>
      <c r="AT4" s="78" t="s">
        <v>56</v>
      </c>
      <c r="AU4" s="78"/>
      <c r="AV4" s="78"/>
      <c r="AW4" s="78"/>
      <c r="AX4" s="78"/>
      <c r="AY4" s="78"/>
      <c r="AZ4" s="78"/>
      <c r="BA4" s="78"/>
      <c r="BB4" s="78"/>
      <c r="BC4" s="78"/>
      <c r="BD4" s="78"/>
      <c r="BE4" s="78" t="s">
        <v>57</v>
      </c>
      <c r="BF4" s="78"/>
      <c r="BG4" s="78"/>
      <c r="BH4" s="78"/>
      <c r="BI4" s="78"/>
      <c r="BJ4" s="78"/>
      <c r="BK4" s="78"/>
      <c r="BL4" s="78"/>
      <c r="BM4" s="78"/>
      <c r="BN4" s="78"/>
      <c r="BO4" s="78"/>
      <c r="BP4" s="78" t="s">
        <v>58</v>
      </c>
      <c r="BQ4" s="78"/>
      <c r="BR4" s="78"/>
      <c r="BS4" s="78"/>
      <c r="BT4" s="78"/>
      <c r="BU4" s="78"/>
      <c r="BV4" s="78"/>
      <c r="BW4" s="78"/>
      <c r="BX4" s="78"/>
      <c r="BY4" s="78"/>
      <c r="BZ4" s="78"/>
      <c r="CA4" s="78" t="s">
        <v>59</v>
      </c>
      <c r="CB4" s="78"/>
      <c r="CC4" s="78"/>
      <c r="CD4" s="78"/>
      <c r="CE4" s="78"/>
      <c r="CF4" s="78"/>
      <c r="CG4" s="78"/>
      <c r="CH4" s="78"/>
      <c r="CI4" s="78"/>
      <c r="CJ4" s="78"/>
      <c r="CK4" s="78"/>
      <c r="CL4" s="78" t="s">
        <v>60</v>
      </c>
      <c r="CM4" s="78"/>
      <c r="CN4" s="78"/>
      <c r="CO4" s="78"/>
      <c r="CP4" s="78"/>
      <c r="CQ4" s="78"/>
      <c r="CR4" s="78"/>
      <c r="CS4" s="78"/>
      <c r="CT4" s="78"/>
      <c r="CU4" s="78"/>
      <c r="CV4" s="78"/>
      <c r="CW4" s="78" t="s">
        <v>61</v>
      </c>
      <c r="CX4" s="78"/>
      <c r="CY4" s="78"/>
      <c r="CZ4" s="78"/>
      <c r="DA4" s="78"/>
      <c r="DB4" s="78"/>
      <c r="DC4" s="78"/>
      <c r="DD4" s="78"/>
      <c r="DE4" s="78"/>
      <c r="DF4" s="78"/>
      <c r="DG4" s="78"/>
      <c r="DH4" s="78" t="s">
        <v>62</v>
      </c>
      <c r="DI4" s="78"/>
      <c r="DJ4" s="78"/>
      <c r="DK4" s="78"/>
      <c r="DL4" s="78"/>
      <c r="DM4" s="78"/>
      <c r="DN4" s="78"/>
      <c r="DO4" s="78"/>
      <c r="DP4" s="78"/>
      <c r="DQ4" s="78"/>
      <c r="DR4" s="78"/>
      <c r="DS4" s="78" t="s">
        <v>63</v>
      </c>
      <c r="DT4" s="78"/>
      <c r="DU4" s="78"/>
      <c r="DV4" s="78"/>
      <c r="DW4" s="78"/>
      <c r="DX4" s="78"/>
      <c r="DY4" s="78"/>
      <c r="DZ4" s="78"/>
      <c r="EA4" s="78"/>
      <c r="EB4" s="78"/>
      <c r="EC4" s="78"/>
      <c r="ED4" s="78" t="s">
        <v>64</v>
      </c>
      <c r="EE4" s="78"/>
      <c r="EF4" s="78"/>
      <c r="EG4" s="78"/>
      <c r="EH4" s="78"/>
      <c r="EI4" s="78"/>
      <c r="EJ4" s="78"/>
      <c r="EK4" s="78"/>
      <c r="EL4" s="78"/>
      <c r="EM4" s="78"/>
      <c r="EN4" s="78"/>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462063</v>
      </c>
      <c r="D6" s="20">
        <f t="shared" si="3"/>
        <v>46</v>
      </c>
      <c r="E6" s="20">
        <f t="shared" si="3"/>
        <v>1</v>
      </c>
      <c r="F6" s="20">
        <f t="shared" si="3"/>
        <v>0</v>
      </c>
      <c r="G6" s="20">
        <f t="shared" si="3"/>
        <v>1</v>
      </c>
      <c r="H6" s="20" t="str">
        <f t="shared" si="3"/>
        <v>鹿児島県　阿久根市</v>
      </c>
      <c r="I6" s="20" t="str">
        <f t="shared" si="3"/>
        <v>法適用</v>
      </c>
      <c r="J6" s="20" t="str">
        <f t="shared" si="3"/>
        <v>水道事業</v>
      </c>
      <c r="K6" s="20" t="str">
        <f t="shared" si="3"/>
        <v>末端給水事業</v>
      </c>
      <c r="L6" s="20" t="str">
        <f t="shared" si="3"/>
        <v>A6</v>
      </c>
      <c r="M6" s="20" t="str">
        <f t="shared" si="3"/>
        <v>自治体職員</v>
      </c>
      <c r="N6" s="21" t="str">
        <f t="shared" si="3"/>
        <v>-</v>
      </c>
      <c r="O6" s="21">
        <f t="shared" si="3"/>
        <v>73.650000000000006</v>
      </c>
      <c r="P6" s="21">
        <f t="shared" si="3"/>
        <v>98.77</v>
      </c>
      <c r="Q6" s="21">
        <f t="shared" si="3"/>
        <v>2640</v>
      </c>
      <c r="R6" s="21">
        <f t="shared" si="3"/>
        <v>18147</v>
      </c>
      <c r="S6" s="21">
        <f t="shared" si="3"/>
        <v>134.28</v>
      </c>
      <c r="T6" s="21">
        <f t="shared" si="3"/>
        <v>135.13999999999999</v>
      </c>
      <c r="U6" s="21">
        <f t="shared" si="3"/>
        <v>17785</v>
      </c>
      <c r="V6" s="21">
        <f t="shared" si="3"/>
        <v>48.63</v>
      </c>
      <c r="W6" s="21">
        <f t="shared" si="3"/>
        <v>365.72</v>
      </c>
      <c r="X6" s="22">
        <f>IF(X7="",NA(),X7)</f>
        <v>131.22</v>
      </c>
      <c r="Y6" s="22">
        <f t="shared" ref="Y6:AG6" si="4">IF(Y7="",NA(),Y7)</f>
        <v>126.85</v>
      </c>
      <c r="Z6" s="22">
        <f t="shared" si="4"/>
        <v>126.63</v>
      </c>
      <c r="AA6" s="22">
        <f t="shared" si="4"/>
        <v>129.81</v>
      </c>
      <c r="AB6" s="22">
        <f t="shared" si="4"/>
        <v>122.71</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530.41999999999996</v>
      </c>
      <c r="AU6" s="22">
        <f t="shared" ref="AU6:BC6" si="6">IF(AU7="",NA(),AU7)</f>
        <v>453.31</v>
      </c>
      <c r="AV6" s="22">
        <f t="shared" si="6"/>
        <v>581.27</v>
      </c>
      <c r="AW6" s="22">
        <f t="shared" si="6"/>
        <v>670.96</v>
      </c>
      <c r="AX6" s="22">
        <f t="shared" si="6"/>
        <v>710.1</v>
      </c>
      <c r="AY6" s="22">
        <f t="shared" si="6"/>
        <v>367.55</v>
      </c>
      <c r="AZ6" s="22">
        <f t="shared" si="6"/>
        <v>378.56</v>
      </c>
      <c r="BA6" s="22">
        <f t="shared" si="6"/>
        <v>364.46</v>
      </c>
      <c r="BB6" s="22">
        <f t="shared" si="6"/>
        <v>338.89</v>
      </c>
      <c r="BC6" s="22">
        <f t="shared" si="6"/>
        <v>352.34</v>
      </c>
      <c r="BD6" s="21" t="str">
        <f>IF(BD7="","",IF(BD7="-","【-】","【"&amp;SUBSTITUTE(TEXT(BD7,"#,##0.00"),"-","△")&amp;"】"))</f>
        <v>【239.69】</v>
      </c>
      <c r="BE6" s="22">
        <f>IF(BE7="",NA(),BE7)</f>
        <v>549.92999999999995</v>
      </c>
      <c r="BF6" s="22">
        <f t="shared" ref="BF6:BN6" si="7">IF(BF7="",NA(),BF7)</f>
        <v>501.26</v>
      </c>
      <c r="BG6" s="22">
        <f t="shared" si="7"/>
        <v>468.56</v>
      </c>
      <c r="BH6" s="22">
        <f t="shared" si="7"/>
        <v>436.16</v>
      </c>
      <c r="BI6" s="22">
        <f t="shared" si="7"/>
        <v>401.89</v>
      </c>
      <c r="BJ6" s="22">
        <f t="shared" si="7"/>
        <v>418.68</v>
      </c>
      <c r="BK6" s="22">
        <f t="shared" si="7"/>
        <v>395.68</v>
      </c>
      <c r="BL6" s="22">
        <f t="shared" si="7"/>
        <v>403.72</v>
      </c>
      <c r="BM6" s="22">
        <f t="shared" si="7"/>
        <v>400.21</v>
      </c>
      <c r="BN6" s="22">
        <f t="shared" si="7"/>
        <v>391.13</v>
      </c>
      <c r="BO6" s="21" t="str">
        <f>IF(BO7="","",IF(BO7="-","【-】","【"&amp;SUBSTITUTE(TEXT(BO7,"#,##0.00"),"-","△")&amp;"】"))</f>
        <v>【264.86】</v>
      </c>
      <c r="BP6" s="22">
        <f>IF(BP7="",NA(),BP7)</f>
        <v>97.57</v>
      </c>
      <c r="BQ6" s="22">
        <f t="shared" ref="BQ6:BY6" si="8">IF(BQ7="",NA(),BQ7)</f>
        <v>99.77</v>
      </c>
      <c r="BR6" s="22">
        <f t="shared" si="8"/>
        <v>100.16</v>
      </c>
      <c r="BS6" s="22">
        <f t="shared" si="8"/>
        <v>101.32</v>
      </c>
      <c r="BT6" s="22">
        <f t="shared" si="8"/>
        <v>95.3</v>
      </c>
      <c r="BU6" s="22">
        <f t="shared" si="8"/>
        <v>94.78</v>
      </c>
      <c r="BV6" s="22">
        <f t="shared" si="8"/>
        <v>97.59</v>
      </c>
      <c r="BW6" s="22">
        <f t="shared" si="8"/>
        <v>92.17</v>
      </c>
      <c r="BX6" s="22">
        <f t="shared" si="8"/>
        <v>92.83</v>
      </c>
      <c r="BY6" s="22">
        <f t="shared" si="8"/>
        <v>92.16</v>
      </c>
      <c r="BZ6" s="21" t="str">
        <f>IF(BZ7="","",IF(BZ7="-","【-】","【"&amp;SUBSTITUTE(TEXT(BZ7,"#,##0.00"),"-","△")&amp;"】"))</f>
        <v>【97.59】</v>
      </c>
      <c r="CA6" s="22">
        <f>IF(CA7="",NA(),CA7)</f>
        <v>148.56</v>
      </c>
      <c r="CB6" s="22">
        <f t="shared" ref="CB6:CJ6" si="9">IF(CB7="",NA(),CB7)</f>
        <v>144.86000000000001</v>
      </c>
      <c r="CC6" s="22">
        <f t="shared" si="9"/>
        <v>145.06</v>
      </c>
      <c r="CD6" s="22">
        <f t="shared" si="9"/>
        <v>144.11000000000001</v>
      </c>
      <c r="CE6" s="22">
        <f t="shared" si="9"/>
        <v>153.03</v>
      </c>
      <c r="CF6" s="22">
        <f t="shared" si="9"/>
        <v>181.3</v>
      </c>
      <c r="CG6" s="22">
        <f t="shared" si="9"/>
        <v>181.71</v>
      </c>
      <c r="CH6" s="22">
        <f t="shared" si="9"/>
        <v>188.51</v>
      </c>
      <c r="CI6" s="22">
        <f t="shared" si="9"/>
        <v>189.43</v>
      </c>
      <c r="CJ6" s="22">
        <f t="shared" si="9"/>
        <v>196.75</v>
      </c>
      <c r="CK6" s="21" t="str">
        <f>IF(CK7="","",IF(CK7="-","【-】","【"&amp;SUBSTITUTE(TEXT(CK7,"#,##0.00"),"-","△")&amp;"】"))</f>
        <v>【181.66】</v>
      </c>
      <c r="CL6" s="22">
        <f>IF(CL7="",NA(),CL7)</f>
        <v>70.569999999999993</v>
      </c>
      <c r="CM6" s="22">
        <f t="shared" ref="CM6:CU6" si="10">IF(CM7="",NA(),CM7)</f>
        <v>72.459999999999994</v>
      </c>
      <c r="CN6" s="22">
        <f t="shared" si="10"/>
        <v>70.16</v>
      </c>
      <c r="CO6" s="22">
        <f t="shared" si="10"/>
        <v>68.23</v>
      </c>
      <c r="CP6" s="22">
        <f t="shared" si="10"/>
        <v>67.58</v>
      </c>
      <c r="CQ6" s="22">
        <f t="shared" si="10"/>
        <v>55.89</v>
      </c>
      <c r="CR6" s="22">
        <f t="shared" si="10"/>
        <v>55.72</v>
      </c>
      <c r="CS6" s="22">
        <f t="shared" si="10"/>
        <v>55.31</v>
      </c>
      <c r="CT6" s="22">
        <f t="shared" si="10"/>
        <v>55.14</v>
      </c>
      <c r="CU6" s="22">
        <f t="shared" si="10"/>
        <v>54.99</v>
      </c>
      <c r="CV6" s="21" t="str">
        <f>IF(CV7="","",IF(CV7="-","【-】","【"&amp;SUBSTITUTE(TEXT(CV7,"#,##0.00"),"-","△")&amp;"】"))</f>
        <v>【60.21】</v>
      </c>
      <c r="CW6" s="22">
        <f>IF(CW7="",NA(),CW7)</f>
        <v>78.64</v>
      </c>
      <c r="CX6" s="22">
        <f t="shared" ref="CX6:DF6" si="11">IF(CX7="",NA(),CX7)</f>
        <v>77.55</v>
      </c>
      <c r="CY6" s="22">
        <f t="shared" si="11"/>
        <v>77.97</v>
      </c>
      <c r="CZ6" s="22">
        <f t="shared" si="11"/>
        <v>77.63</v>
      </c>
      <c r="DA6" s="22">
        <f t="shared" si="11"/>
        <v>77.59</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39.299999999999997</v>
      </c>
      <c r="DI6" s="22">
        <f t="shared" ref="DI6:DQ6" si="12">IF(DI7="",NA(),DI7)</f>
        <v>41.31</v>
      </c>
      <c r="DJ6" s="22">
        <f t="shared" si="12"/>
        <v>43.47</v>
      </c>
      <c r="DK6" s="22">
        <f t="shared" si="12"/>
        <v>45.66</v>
      </c>
      <c r="DL6" s="22">
        <f t="shared" si="12"/>
        <v>47.61</v>
      </c>
      <c r="DM6" s="22">
        <f t="shared" si="12"/>
        <v>50.63</v>
      </c>
      <c r="DN6" s="22">
        <f t="shared" si="12"/>
        <v>51.29</v>
      </c>
      <c r="DO6" s="22">
        <f t="shared" si="12"/>
        <v>52.2</v>
      </c>
      <c r="DP6" s="22">
        <f t="shared" si="12"/>
        <v>52.7</v>
      </c>
      <c r="DQ6" s="22">
        <f t="shared" si="12"/>
        <v>53.48</v>
      </c>
      <c r="DR6" s="21" t="str">
        <f>IF(DR7="","",IF(DR7="-","【-】","【"&amp;SUBSTITUTE(TEXT(DR7,"#,##0.00"),"-","△")&amp;"】"))</f>
        <v>【52.41】</v>
      </c>
      <c r="DS6" s="22">
        <f>IF(DS7="",NA(),DS7)</f>
        <v>1.24</v>
      </c>
      <c r="DT6" s="22">
        <f t="shared" ref="DT6:EB6" si="13">IF(DT7="",NA(),DT7)</f>
        <v>5.3</v>
      </c>
      <c r="DU6" s="22">
        <f t="shared" si="13"/>
        <v>6.64</v>
      </c>
      <c r="DV6" s="22">
        <f t="shared" si="13"/>
        <v>17.239999999999998</v>
      </c>
      <c r="DW6" s="22">
        <f t="shared" si="13"/>
        <v>16.88</v>
      </c>
      <c r="DX6" s="22">
        <f t="shared" si="13"/>
        <v>18.28</v>
      </c>
      <c r="DY6" s="22">
        <f t="shared" si="13"/>
        <v>19.61</v>
      </c>
      <c r="DZ6" s="22">
        <f t="shared" si="13"/>
        <v>20.73</v>
      </c>
      <c r="EA6" s="22">
        <f t="shared" si="13"/>
        <v>22.86</v>
      </c>
      <c r="EB6" s="22">
        <f t="shared" si="13"/>
        <v>24.31</v>
      </c>
      <c r="EC6" s="21" t="str">
        <f>IF(EC7="","",IF(EC7="-","【-】","【"&amp;SUBSTITUTE(TEXT(EC7,"#,##0.00"),"-","△")&amp;"】"))</f>
        <v>【26.78】</v>
      </c>
      <c r="ED6" s="22">
        <f>IF(ED7="",NA(),ED7)</f>
        <v>0.03</v>
      </c>
      <c r="EE6" s="22">
        <f t="shared" ref="EE6:EM6" si="14">IF(EE7="",NA(),EE7)</f>
        <v>0.39</v>
      </c>
      <c r="EF6" s="22">
        <f t="shared" si="14"/>
        <v>0.2</v>
      </c>
      <c r="EG6" s="22">
        <f t="shared" si="14"/>
        <v>0.28000000000000003</v>
      </c>
      <c r="EH6" s="22">
        <f t="shared" si="14"/>
        <v>0.63</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2">
      <c r="A7" s="15"/>
      <c r="B7" s="24">
        <v>2024</v>
      </c>
      <c r="C7" s="24">
        <v>462063</v>
      </c>
      <c r="D7" s="24">
        <v>46</v>
      </c>
      <c r="E7" s="24">
        <v>1</v>
      </c>
      <c r="F7" s="24">
        <v>0</v>
      </c>
      <c r="G7" s="24">
        <v>1</v>
      </c>
      <c r="H7" s="24" t="s">
        <v>93</v>
      </c>
      <c r="I7" s="24" t="s">
        <v>94</v>
      </c>
      <c r="J7" s="24" t="s">
        <v>95</v>
      </c>
      <c r="K7" s="24" t="s">
        <v>96</v>
      </c>
      <c r="L7" s="24" t="s">
        <v>97</v>
      </c>
      <c r="M7" s="24" t="s">
        <v>98</v>
      </c>
      <c r="N7" s="25" t="s">
        <v>99</v>
      </c>
      <c r="O7" s="25">
        <v>73.650000000000006</v>
      </c>
      <c r="P7" s="25">
        <v>98.77</v>
      </c>
      <c r="Q7" s="25">
        <v>2640</v>
      </c>
      <c r="R7" s="25">
        <v>18147</v>
      </c>
      <c r="S7" s="25">
        <v>134.28</v>
      </c>
      <c r="T7" s="25">
        <v>135.13999999999999</v>
      </c>
      <c r="U7" s="25">
        <v>17785</v>
      </c>
      <c r="V7" s="25">
        <v>48.63</v>
      </c>
      <c r="W7" s="25">
        <v>365.72</v>
      </c>
      <c r="X7" s="25">
        <v>131.22</v>
      </c>
      <c r="Y7" s="25">
        <v>126.85</v>
      </c>
      <c r="Z7" s="25">
        <v>126.63</v>
      </c>
      <c r="AA7" s="25">
        <v>129.81</v>
      </c>
      <c r="AB7" s="25">
        <v>122.71</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530.41999999999996</v>
      </c>
      <c r="AU7" s="25">
        <v>453.31</v>
      </c>
      <c r="AV7" s="25">
        <v>581.27</v>
      </c>
      <c r="AW7" s="25">
        <v>670.96</v>
      </c>
      <c r="AX7" s="25">
        <v>710.1</v>
      </c>
      <c r="AY7" s="25">
        <v>367.55</v>
      </c>
      <c r="AZ7" s="25">
        <v>378.56</v>
      </c>
      <c r="BA7" s="25">
        <v>364.46</v>
      </c>
      <c r="BB7" s="25">
        <v>338.89</v>
      </c>
      <c r="BC7" s="25">
        <v>352.34</v>
      </c>
      <c r="BD7" s="25">
        <v>239.69</v>
      </c>
      <c r="BE7" s="25">
        <v>549.92999999999995</v>
      </c>
      <c r="BF7" s="25">
        <v>501.26</v>
      </c>
      <c r="BG7" s="25">
        <v>468.56</v>
      </c>
      <c r="BH7" s="25">
        <v>436.16</v>
      </c>
      <c r="BI7" s="25">
        <v>401.89</v>
      </c>
      <c r="BJ7" s="25">
        <v>418.68</v>
      </c>
      <c r="BK7" s="25">
        <v>395.68</v>
      </c>
      <c r="BL7" s="25">
        <v>403.72</v>
      </c>
      <c r="BM7" s="25">
        <v>400.21</v>
      </c>
      <c r="BN7" s="25">
        <v>391.13</v>
      </c>
      <c r="BO7" s="25">
        <v>264.86</v>
      </c>
      <c r="BP7" s="25">
        <v>97.57</v>
      </c>
      <c r="BQ7" s="25">
        <v>99.77</v>
      </c>
      <c r="BR7" s="25">
        <v>100.16</v>
      </c>
      <c r="BS7" s="25">
        <v>101.32</v>
      </c>
      <c r="BT7" s="25">
        <v>95.3</v>
      </c>
      <c r="BU7" s="25">
        <v>94.78</v>
      </c>
      <c r="BV7" s="25">
        <v>97.59</v>
      </c>
      <c r="BW7" s="25">
        <v>92.17</v>
      </c>
      <c r="BX7" s="25">
        <v>92.83</v>
      </c>
      <c r="BY7" s="25">
        <v>92.16</v>
      </c>
      <c r="BZ7" s="25">
        <v>97.59</v>
      </c>
      <c r="CA7" s="25">
        <v>148.56</v>
      </c>
      <c r="CB7" s="25">
        <v>144.86000000000001</v>
      </c>
      <c r="CC7" s="25">
        <v>145.06</v>
      </c>
      <c r="CD7" s="25">
        <v>144.11000000000001</v>
      </c>
      <c r="CE7" s="25">
        <v>153.03</v>
      </c>
      <c r="CF7" s="25">
        <v>181.3</v>
      </c>
      <c r="CG7" s="25">
        <v>181.71</v>
      </c>
      <c r="CH7" s="25">
        <v>188.51</v>
      </c>
      <c r="CI7" s="25">
        <v>189.43</v>
      </c>
      <c r="CJ7" s="25">
        <v>196.75</v>
      </c>
      <c r="CK7" s="25">
        <v>181.66</v>
      </c>
      <c r="CL7" s="25">
        <v>70.569999999999993</v>
      </c>
      <c r="CM7" s="25">
        <v>72.459999999999994</v>
      </c>
      <c r="CN7" s="25">
        <v>70.16</v>
      </c>
      <c r="CO7" s="25">
        <v>68.23</v>
      </c>
      <c r="CP7" s="25">
        <v>67.58</v>
      </c>
      <c r="CQ7" s="25">
        <v>55.89</v>
      </c>
      <c r="CR7" s="25">
        <v>55.72</v>
      </c>
      <c r="CS7" s="25">
        <v>55.31</v>
      </c>
      <c r="CT7" s="25">
        <v>55.14</v>
      </c>
      <c r="CU7" s="25">
        <v>54.99</v>
      </c>
      <c r="CV7" s="25">
        <v>60.21</v>
      </c>
      <c r="CW7" s="25">
        <v>78.64</v>
      </c>
      <c r="CX7" s="25">
        <v>77.55</v>
      </c>
      <c r="CY7" s="25">
        <v>77.97</v>
      </c>
      <c r="CZ7" s="25">
        <v>77.63</v>
      </c>
      <c r="DA7" s="25">
        <v>77.59</v>
      </c>
      <c r="DB7" s="25">
        <v>81.27</v>
      </c>
      <c r="DC7" s="25">
        <v>81.260000000000005</v>
      </c>
      <c r="DD7" s="25">
        <v>80.36</v>
      </c>
      <c r="DE7" s="25">
        <v>80.13</v>
      </c>
      <c r="DF7" s="25">
        <v>79.34</v>
      </c>
      <c r="DG7" s="25">
        <v>89.21</v>
      </c>
      <c r="DH7" s="25">
        <v>39.299999999999997</v>
      </c>
      <c r="DI7" s="25">
        <v>41.31</v>
      </c>
      <c r="DJ7" s="25">
        <v>43.47</v>
      </c>
      <c r="DK7" s="25">
        <v>45.66</v>
      </c>
      <c r="DL7" s="25">
        <v>47.61</v>
      </c>
      <c r="DM7" s="25">
        <v>50.63</v>
      </c>
      <c r="DN7" s="25">
        <v>51.29</v>
      </c>
      <c r="DO7" s="25">
        <v>52.2</v>
      </c>
      <c r="DP7" s="25">
        <v>52.7</v>
      </c>
      <c r="DQ7" s="25">
        <v>53.48</v>
      </c>
      <c r="DR7" s="25">
        <v>52.41</v>
      </c>
      <c r="DS7" s="25">
        <v>1.24</v>
      </c>
      <c r="DT7" s="25">
        <v>5.3</v>
      </c>
      <c r="DU7" s="25">
        <v>6.64</v>
      </c>
      <c r="DV7" s="25">
        <v>17.239999999999998</v>
      </c>
      <c r="DW7" s="25">
        <v>16.88</v>
      </c>
      <c r="DX7" s="25">
        <v>18.28</v>
      </c>
      <c r="DY7" s="25">
        <v>19.61</v>
      </c>
      <c r="DZ7" s="25">
        <v>20.73</v>
      </c>
      <c r="EA7" s="25">
        <v>22.86</v>
      </c>
      <c r="EB7" s="25">
        <v>24.31</v>
      </c>
      <c r="EC7" s="25">
        <v>26.78</v>
      </c>
      <c r="ED7" s="25">
        <v>0.03</v>
      </c>
      <c r="EE7" s="25">
        <v>0.39</v>
      </c>
      <c r="EF7" s="25">
        <v>0.2</v>
      </c>
      <c r="EG7" s="25">
        <v>0.28000000000000003</v>
      </c>
      <c r="EH7" s="25">
        <v>0.63</v>
      </c>
      <c r="EI7" s="25">
        <v>0.53</v>
      </c>
      <c r="EJ7" s="25">
        <v>0.48</v>
      </c>
      <c r="EK7" s="25">
        <v>0.5</v>
      </c>
      <c r="EL7" s="25">
        <v>0.41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2026-01-19T23:40:56Z</cp:lastPrinted>
  <dcterms:created xsi:type="dcterms:W3CDTF">2025-12-12T09:25:03Z</dcterms:created>
  <dcterms:modified xsi:type="dcterms:W3CDTF">2026-03-02T07:20:32Z</dcterms:modified>
  <cp:category/>
</cp:coreProperties>
</file>