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2 鹿屋市\"/>
    </mc:Choice>
  </mc:AlternateContent>
  <xr:revisionPtr revIDLastSave="0" documentId="13_ncr:1_{F46F66A5-FF9C-4040-90D6-39E9E4F15ACC}" xr6:coauthVersionLast="47" xr6:coauthVersionMax="47" xr10:uidLastSave="{00000000-0000-0000-0000-000000000000}"/>
  <workbookProtection workbookAlgorithmName="SHA-512" workbookHashValue="iwI+N2eqF+q8MaSUV60TwLIBTAy4PtOq8TdA6jYZBLhmlIJD4jiPOBHeoGk6MJsAv4X3aiGFj9kgTu/GL4WdOA==" workbookSaltValue="pTobFg4PJJAxj2Ecc3Sgcw=="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F85" i="4"/>
  <c r="I10"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<sst xmlns="http://schemas.openxmlformats.org/spreadsheetml/2006/main" count="231" uniqueCount="115">
  <si>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</si>
  <si>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</si>
  <si>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</si>
  <si>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</si>
  <si>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</si>
  <si>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</si>
  <si>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</si>
  <si>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</si>
  <si>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</si>
  <si>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</si>
  <si>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</si>
  <si>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</si>
  <si>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</si>
  <si>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</si>
  <si>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</si>
  <si>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</si>
  <si>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</si>
  <si>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</si>
  <si>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</si>
  <si>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</si>
  <si>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</si>
  <si>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</si>
  <si>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</si>
  <si>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</si>
  <si>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</si>
  <si>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</si>
  <si>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</si>
  <si>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</si>
  <si>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</si>
  <si>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</si>
  <si>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</si>
  <si>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</si>
  <si>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</si>
  <si>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</si>
  <si>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</si>
  <si>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</si>
  <si>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</si>
  <si>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</si>
  <si>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</si>
  <si>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</si>
  <si>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</si>
  <si>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</si>
  <si>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</si>
  <si>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</si>
  <si>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</si>
  <si>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</si>
  <si>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</si>
  <si>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</si>
  <si>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</si>
  <si>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</si>
  <si>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</si>
  <si>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</si>
  <si>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</si>
  <si>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</si>
  <si>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</si>
  <si>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</si>
  <si>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</si>
  <si>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</si>
  <si>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</si>
  <si>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</si>
  <si>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</si>
  <si>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</si>
  <si>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</si>
  <si>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</si>
  <si>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</si>
  <si>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</si>
  <si>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</si>
  <si>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</si>
  <si>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</si>
  <si>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</si>
  <si>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</si>
  <si>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</si>
  <si>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</si>
  <si>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</si>
  <si>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</si>
  <si>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</si>
  <si>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</si>
  <si>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</si>
  <si>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</si>
  <si>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</si>
  <si>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</si>
  <si>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</si>
  <si>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</si>
  <si>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</si>
  <si>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</si>
  <si>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</si>
  <si>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</si>
  <si>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</si>
  <si>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</si>
  <si>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</si>
  <si>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</si>
  <si>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</si>
  <si>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</si>
  <si>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</si>
  <si>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</si>
  <si>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</si>
  <si>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鹿屋市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</si>
  <si>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</si>
  <si>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</si>
  <si>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</si>
  <si>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</si>
  <si>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</si>
  <si>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</si>
  <si>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</si>
  <si>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</si>
  <si>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</si>
  <si>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</si>
  <si>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</si>
  <si>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</si>
  <si>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</si>
  <si>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</si>
  <si>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</si>
  <si>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①有形固定資産減価償却率…類似団体、全国平均値と比較して低い水準にあり、法定耐用年数に近い資産は少なく、現時点においては更新の必要性は低いと考える。
③管渠改善率…管渠について、法定耐用年数が経過しておらず管渠状態も良いことから管渠の改善は行っていない。今後も現状を分析しながら計画的な管渠の更新を行っていきたい。</t>
    <phoneticPr fontId="4"/>
  </si>
  <si>
    <t>施設の老朽化対策等の更新については補助事業を活用して令和元年度に完了し、当分の間は大規模な更新等を行わず最低限の修繕で維持する方針である。維持管理も民間委託しており、営業費用が増加しないよう予算編成を行っている。ただ、人口減少などにより使用料収入は減少傾向であり、経営環境はより一層厳しくなることが予測される。人頭制の体系のため使用料単価が高いこともあり、当面は使用料改定を行う予定はないが、ダウンサイジング等も含め、今後の施設のあり方、経費のさらなる削減について組織全体で検討する。</t>
    <rPh sb="49" eb="50">
      <t>オコナ</t>
    </rPh>
    <rPh sb="52" eb="55">
      <t>サイテイゲン</t>
    </rPh>
    <rPh sb="56" eb="58">
      <t>シュウゼン</t>
    </rPh>
    <rPh sb="59" eb="61">
      <t>イジ</t>
    </rPh>
    <rPh sb="63" eb="65">
      <t>ホウシン</t>
    </rPh>
    <rPh sb="69" eb="73">
      <t>イジカンリ</t>
    </rPh>
    <rPh sb="74" eb="76">
      <t>ミンカン</t>
    </rPh>
    <rPh sb="76" eb="78">
      <t>イタク</t>
    </rPh>
    <rPh sb="83" eb="85">
      <t>エイギョウ</t>
    </rPh>
    <rPh sb="85" eb="87">
      <t>ヒヨウ</t>
    </rPh>
    <rPh sb="88" eb="90">
      <t>ゾウカ</t>
    </rPh>
    <rPh sb="95" eb="97">
      <t>ヨサン</t>
    </rPh>
    <rPh sb="97" eb="99">
      <t>ヘンセイ</t>
    </rPh>
    <rPh sb="100" eb="101">
      <t>オコナ</t>
    </rPh>
    <rPh sb="159" eb="161">
      <t>タイケイ</t>
    </rPh>
    <rPh sb="178" eb="180">
      <t>トウメン</t>
    </rPh>
    <rPh sb="181" eb="184">
      <t>シヨウリョウ</t>
    </rPh>
    <rPh sb="184" eb="186">
      <t>カイテイ</t>
    </rPh>
    <rPh sb="187" eb="188">
      <t>オコナ</t>
    </rPh>
    <rPh sb="189" eb="191">
      <t>ヨテイ</t>
    </rPh>
    <rPh sb="204" eb="205">
      <t>ナド</t>
    </rPh>
    <rPh sb="206" eb="207">
      <t>フク</t>
    </rPh>
    <rPh sb="209" eb="211">
      <t>コンゴ</t>
    </rPh>
    <rPh sb="212" eb="214">
      <t>シセツ</t>
    </rPh>
    <rPh sb="217" eb="218">
      <t>カタ</t>
    </rPh>
    <rPh sb="219" eb="221">
      <t>ケイヒ</t>
    </rPh>
    <rPh sb="226" eb="228">
      <t>サクゲン</t>
    </rPh>
    <rPh sb="232" eb="236">
      <t>ソシキゼンタイ</t>
    </rPh>
    <phoneticPr fontId="4"/>
  </si>
  <si>
    <t>①経常収支比率…100％を上回っており良好な水準にあるが、収益の多くを一般会計からの繰入金に依存している。今後は人口減少に伴い使用料の減収が見込まれることから、経費削減などの経営健全化策を検討する。
③流動比率…経営戦略に沿った経営により流動資産は増加傾向、流動負債は減少傾向である。
④企業債残高対象事業規模比率…施設整備及び面整備は完了しており、債務は年々減少傾向にある（令和16年度完済予定）。今後も計画的かつ適切な施設の更新に努める。
⑤経費回収率…類似団体とほぼ同程度であるが、全国平均を下回っており、また、人口減少に伴い使用料の減収が見込まれることから、経費削減などの経営健全化策に努める。
⑥汚水処理原価…類似団体の平均を下回っているが、人口減少により有収水量が減少しているため今後悪化が予測されることから汚水維持管理費の抑制に努める。
⑦施設利用率…処理区域内の人口は減り、今後も減少傾向で推移していくことが見込まれている。併せて、有収水量も減少していくと考えられることから今後の人口動向に注視しながら施設整備を検討する。
⑧水洗化率…水洗便所設置人口の減少により類似団体、全国平均値を下回り、今後も人口減少が考えられることから、引き続き水洗化率向上のため普及啓発活動の強化やその他対策などを検討する。</t>
    <rPh sb="80" eb="84">
      <t>ケイヒサクゲン</t>
    </rPh>
    <rPh sb="188" eb="190">
      <t>レイワ</t>
    </rPh>
    <rPh sb="192" eb="194">
      <t>ネンド</t>
    </rPh>
    <rPh sb="194" eb="196">
      <t>カンサイ</t>
    </rPh>
    <rPh sb="196" eb="198">
      <t>ヨテイ</t>
    </rPh>
    <rPh sb="346" eb="348">
      <t>コンゴ</t>
    </rPh>
    <rPh sb="523" eb="524">
      <t>ヒ</t>
    </rPh>
    <rPh sb="525" eb="526">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</si>
</sst>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D1-4082-B89F-6A8A9FF0F50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39D1-4082-B89F-6A8A9FF0F50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50.38</c:v>
                </c:pt>
                <c:pt idx="1">
                  <c:v>46.85</c:v>
                </c:pt>
                <c:pt idx="2">
                  <c:v>47.86</c:v>
                </c:pt>
                <c:pt idx="3">
                  <c:v>44.08</c:v>
                </c:pt>
                <c:pt idx="4">
                  <c:v>44.08</c:v>
                </c:pt>
              </c:numCache>
            </c:numRef>
          </c:val>
          <c:extLst>
            <c:ext xmlns:c16="http://schemas.microsoft.com/office/drawing/2014/chart" uri="{C3380CC4-5D6E-409C-BE32-E72D297353CC}">
              <c16:uniqueId val="{00000000-4C9D-4008-AE7B-C6CE3233148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4C9D-4008-AE7B-C6CE3233148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82.17</c:v>
                </c:pt>
                <c:pt idx="1">
                  <c:v>84.22</c:v>
                </c:pt>
                <c:pt idx="2">
                  <c:v>83.87</c:v>
                </c:pt>
                <c:pt idx="3">
                  <c:v>83.73</c:v>
                </c:pt>
                <c:pt idx="4">
                  <c:v>84.2</c:v>
                </c:pt>
              </c:numCache>
            </c:numRef>
          </c:val>
          <c:extLst>
            <c:ext xmlns:c16="http://schemas.microsoft.com/office/drawing/2014/chart" uri="{C3380CC4-5D6E-409C-BE32-E72D297353CC}">
              <c16:uniqueId val="{00000000-57FF-4D51-8845-31484F3D430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57FF-4D51-8845-31484F3D430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134.56</c:v>
                </c:pt>
                <c:pt idx="1">
                  <c:v>133.82</c:v>
                </c:pt>
                <c:pt idx="2">
                  <c:v>130.16</c:v>
                </c:pt>
                <c:pt idx="3">
                  <c:v>125.28</c:v>
                </c:pt>
                <c:pt idx="4">
                  <c:v>117.99</c:v>
                </c:pt>
              </c:numCache>
            </c:numRef>
          </c:val>
          <c:extLst>
            <c:ext xmlns:c16="http://schemas.microsoft.com/office/drawing/2014/chart" uri="{C3380CC4-5D6E-409C-BE32-E72D297353CC}">
              <c16:uniqueId val="{00000000-48A4-4928-8A16-62D89BF41FD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48A4-4928-8A16-62D89BF41FD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4.0999999999999996</c:v>
                </c:pt>
                <c:pt idx="1">
                  <c:v>8.19</c:v>
                </c:pt>
                <c:pt idx="2">
                  <c:v>11.85</c:v>
                </c:pt>
                <c:pt idx="3">
                  <c:v>15.45</c:v>
                </c:pt>
                <c:pt idx="4">
                  <c:v>19.05</c:v>
                </c:pt>
              </c:numCache>
            </c:numRef>
          </c:val>
          <c:extLst>
            <c:ext xmlns:c16="http://schemas.microsoft.com/office/drawing/2014/chart" uri="{C3380CC4-5D6E-409C-BE32-E72D297353CC}">
              <c16:uniqueId val="{00000000-1588-4B8F-9DDD-6EA8376B734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1588-4B8F-9DDD-6EA8376B734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11-4E71-B3BD-6A48E51223D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B311-4E71-B3BD-6A48E51223D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B4-407D-9E35-3D45721D3BD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59B4-407D-9E35-3D45721D3BD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35.770000000000003</c:v>
                </c:pt>
                <c:pt idx="1">
                  <c:v>92.13</c:v>
                </c:pt>
                <c:pt idx="2">
                  <c:v>129.75</c:v>
                </c:pt>
                <c:pt idx="3">
                  <c:v>225.77</c:v>
                </c:pt>
                <c:pt idx="4">
                  <c:v>325.74</c:v>
                </c:pt>
              </c:numCache>
            </c:numRef>
          </c:val>
          <c:extLst>
            <c:ext xmlns:c16="http://schemas.microsoft.com/office/drawing/2014/chart" uri="{C3380CC4-5D6E-409C-BE32-E72D297353CC}">
              <c16:uniqueId val="{00000000-1FBA-4D07-A691-5E5CB273BA1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1FBA-4D07-A691-5E5CB273BA1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11.33</c:v>
                </c:pt>
                <c:pt idx="1">
                  <c:v>5.87</c:v>
                </c:pt>
                <c:pt idx="2" formatCode="#,##0.00;&quot;△&quot;#,##0.00">
                  <c:v>0</c:v>
                </c:pt>
                <c:pt idx="3">
                  <c:v>8.2100000000000009</c:v>
                </c:pt>
                <c:pt idx="4">
                  <c:v>0.01</c:v>
                </c:pt>
              </c:numCache>
            </c:numRef>
          </c:val>
          <c:extLst>
            <c:ext xmlns:c16="http://schemas.microsoft.com/office/drawing/2014/chart" uri="{C3380CC4-5D6E-409C-BE32-E72D297353CC}">
              <c16:uniqueId val="{00000000-8E5E-4619-A1BC-4AE70F27996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8E5E-4619-A1BC-4AE70F27996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57.2</c:v>
                </c:pt>
                <c:pt idx="1">
                  <c:v>56.12</c:v>
                </c:pt>
                <c:pt idx="2">
                  <c:v>52.76</c:v>
                </c:pt>
                <c:pt idx="3">
                  <c:v>55.06</c:v>
                </c:pt>
                <c:pt idx="4">
                  <c:v>50.87</c:v>
                </c:pt>
              </c:numCache>
            </c:numRef>
          </c:val>
          <c:extLst>
            <c:ext xmlns:c16="http://schemas.microsoft.com/office/drawing/2014/chart" uri="{C3380CC4-5D6E-409C-BE32-E72D297353CC}">
              <c16:uniqueId val="{00000000-653E-4084-8F14-12EC3DF6AC2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653E-4084-8F14-12EC3DF6AC2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252.65</c:v>
                </c:pt>
                <c:pt idx="1">
                  <c:v>273.48</c:v>
                </c:pt>
                <c:pt idx="2">
                  <c:v>277.73</c:v>
                </c:pt>
                <c:pt idx="3">
                  <c:v>282.77</c:v>
                </c:pt>
                <c:pt idx="4">
                  <c:v>293.95999999999998</c:v>
                </c:pt>
              </c:numCache>
            </c:numRef>
          </c:val>
          <c:extLst>
            <c:ext xmlns:c16="http://schemas.microsoft.com/office/drawing/2014/chart" uri="{C3380CC4-5D6E-409C-BE32-E72D297353CC}">
              <c16:uniqueId val="{00000000-0972-4548-8FFB-C8907D82A6B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0972-4548-8FFB-C8907D82A6B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8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鹿児島県　鹿屋市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50">
        <f>データ!S6</f>
        <v>98626</v>
      </c>
      <c r="AM8" s="50"/>
      <c r="AN8" s="50"/>
      <c r="AO8" s="50"/>
      <c r="AP8" s="50"/>
      <c r="AQ8" s="50"/>
      <c r="AR8" s="50"/>
      <c r="AS8" s="50"/>
      <c r="AT8" s="51">
        <f>データ!T6</f>
        <v>448.15</v>
      </c>
      <c r="AU8" s="51"/>
      <c r="AV8" s="51"/>
      <c r="AW8" s="51"/>
      <c r="AX8" s="51"/>
      <c r="AY8" s="51"/>
      <c r="AZ8" s="51"/>
      <c r="BA8" s="51"/>
      <c r="BB8" s="51">
        <f>データ!U6</f>
        <v>220.07</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95.43</v>
      </c>
      <c r="J10" s="51"/>
      <c r="K10" s="51"/>
      <c r="L10" s="51"/>
      <c r="M10" s="51"/>
      <c r="N10" s="51"/>
      <c r="O10" s="51"/>
      <c r="P10" s="51">
        <f>データ!P6</f>
        <v>0.71</v>
      </c>
      <c r="Q10" s="51"/>
      <c r="R10" s="51"/>
      <c r="S10" s="51"/>
      <c r="T10" s="51"/>
      <c r="U10" s="51"/>
      <c r="V10" s="51"/>
      <c r="W10" s="51">
        <f>データ!Q6</f>
        <v>100</v>
      </c>
      <c r="X10" s="51"/>
      <c r="Y10" s="51"/>
      <c r="Z10" s="51"/>
      <c r="AA10" s="51"/>
      <c r="AB10" s="51"/>
      <c r="AC10" s="51"/>
      <c r="AD10" s="50">
        <f>データ!R6</f>
        <v>2970</v>
      </c>
      <c r="AE10" s="50"/>
      <c r="AF10" s="50"/>
      <c r="AG10" s="50"/>
      <c r="AH10" s="50"/>
      <c r="AI10" s="50"/>
      <c r="AJ10" s="50"/>
      <c r="AK10" s="2"/>
      <c r="AL10" s="50">
        <f>データ!V6</f>
        <v>690</v>
      </c>
      <c r="AM10" s="50"/>
      <c r="AN10" s="50"/>
      <c r="AO10" s="50"/>
      <c r="AP10" s="50"/>
      <c r="AQ10" s="50"/>
      <c r="AR10" s="50"/>
      <c r="AS10" s="50"/>
      <c r="AT10" s="51">
        <f>データ!W6</f>
        <v>0.49</v>
      </c>
      <c r="AU10" s="51"/>
      <c r="AV10" s="51"/>
      <c r="AW10" s="51"/>
      <c r="AX10" s="51"/>
      <c r="AY10" s="51"/>
      <c r="AZ10" s="51"/>
      <c r="BA10" s="51"/>
      <c r="BB10" s="51">
        <f>データ!X6</f>
        <v>1408.16</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113</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1GnJ/PJRmP9wqVT7MAIXQ3ogZUWAGCUOZOD2PizVos/GKMrsbF589UejzdNOO6yc5qbfCON1krgaOO+4PSQSgw==" saltValue="aQkUm5Fd1lKRro+vrIYTv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462039</v>
      </c>
      <c r="D6" s="19">
        <f t="shared" si="3"/>
        <v>46</v>
      </c>
      <c r="E6" s="19">
        <f t="shared" si="3"/>
        <v>17</v>
      </c>
      <c r="F6" s="19">
        <f t="shared" si="3"/>
        <v>5</v>
      </c>
      <c r="G6" s="19">
        <f t="shared" si="3"/>
        <v>0</v>
      </c>
      <c r="H6" s="19" t="str">
        <f t="shared" si="3"/>
        <v>鹿児島県　鹿屋市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95.43</v>
      </c>
      <c r="P6" s="20">
        <f t="shared" si="3"/>
        <v>0.71</v>
      </c>
      <c r="Q6" s="20">
        <f t="shared" si="3"/>
        <v>100</v>
      </c>
      <c r="R6" s="20">
        <f t="shared" si="3"/>
        <v>2970</v>
      </c>
      <c r="S6" s="20">
        <f t="shared" si="3"/>
        <v>98626</v>
      </c>
      <c r="T6" s="20">
        <f t="shared" si="3"/>
        <v>448.15</v>
      </c>
      <c r="U6" s="20">
        <f t="shared" si="3"/>
        <v>220.07</v>
      </c>
      <c r="V6" s="20">
        <f t="shared" si="3"/>
        <v>690</v>
      </c>
      <c r="W6" s="20">
        <f t="shared" si="3"/>
        <v>0.49</v>
      </c>
      <c r="X6" s="20">
        <f t="shared" si="3"/>
        <v>1408.16</v>
      </c>
      <c r="Y6" s="21">
        <f>IF(Y7="",NA(),Y7)</f>
        <v>134.56</v>
      </c>
      <c r="Z6" s="21">
        <f t="shared" ref="Z6:AH6" si="4">IF(Z7="",NA(),Z7)</f>
        <v>133.82</v>
      </c>
      <c r="AA6" s="21">
        <f t="shared" si="4"/>
        <v>130.16</v>
      </c>
      <c r="AB6" s="21">
        <f t="shared" si="4"/>
        <v>125.28</v>
      </c>
      <c r="AC6" s="21">
        <f t="shared" si="4"/>
        <v>117.99</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35.770000000000003</v>
      </c>
      <c r="AV6" s="21">
        <f t="shared" ref="AV6:BD6" si="6">IF(AV7="",NA(),AV7)</f>
        <v>92.13</v>
      </c>
      <c r="AW6" s="21">
        <f t="shared" si="6"/>
        <v>129.75</v>
      </c>
      <c r="AX6" s="21">
        <f t="shared" si="6"/>
        <v>225.77</v>
      </c>
      <c r="AY6" s="21">
        <f t="shared" si="6"/>
        <v>325.74</v>
      </c>
      <c r="AZ6" s="21">
        <f t="shared" si="6"/>
        <v>29.13</v>
      </c>
      <c r="BA6" s="21">
        <f t="shared" si="6"/>
        <v>35.69</v>
      </c>
      <c r="BB6" s="21">
        <f t="shared" si="6"/>
        <v>38.4</v>
      </c>
      <c r="BC6" s="21">
        <f t="shared" si="6"/>
        <v>44.04</v>
      </c>
      <c r="BD6" s="21">
        <f t="shared" si="6"/>
        <v>58.25</v>
      </c>
      <c r="BE6" s="20" t="str">
        <f>IF(BE7="","",IF(BE7="-","【-】","【"&amp;SUBSTITUTE(TEXT(BE7,"#,##0.00"),"-","△")&amp;"】"))</f>
        <v>【47.19】</v>
      </c>
      <c r="BF6" s="21">
        <f>IF(BF7="",NA(),BF7)</f>
        <v>11.33</v>
      </c>
      <c r="BG6" s="21">
        <f t="shared" ref="BG6:BO6" si="7">IF(BG7="",NA(),BG7)</f>
        <v>5.87</v>
      </c>
      <c r="BH6" s="20">
        <f t="shared" si="7"/>
        <v>0</v>
      </c>
      <c r="BI6" s="21">
        <f t="shared" si="7"/>
        <v>8.2100000000000009</v>
      </c>
      <c r="BJ6" s="21">
        <f t="shared" si="7"/>
        <v>0.01</v>
      </c>
      <c r="BK6" s="21">
        <f t="shared" si="7"/>
        <v>867.83</v>
      </c>
      <c r="BL6" s="21">
        <f t="shared" si="7"/>
        <v>791.76</v>
      </c>
      <c r="BM6" s="21">
        <f t="shared" si="7"/>
        <v>900.82</v>
      </c>
      <c r="BN6" s="21">
        <f t="shared" si="7"/>
        <v>839.21</v>
      </c>
      <c r="BO6" s="21">
        <f t="shared" si="7"/>
        <v>791.46</v>
      </c>
      <c r="BP6" s="20" t="str">
        <f>IF(BP7="","",IF(BP7="-","【-】","【"&amp;SUBSTITUTE(TEXT(BP7,"#,##0.00"),"-","△")&amp;"】"))</f>
        <v>【798.10】</v>
      </c>
      <c r="BQ6" s="21">
        <f>IF(BQ7="",NA(),BQ7)</f>
        <v>57.2</v>
      </c>
      <c r="BR6" s="21">
        <f t="shared" ref="BR6:BZ6" si="8">IF(BR7="",NA(),BR7)</f>
        <v>56.12</v>
      </c>
      <c r="BS6" s="21">
        <f t="shared" si="8"/>
        <v>52.76</v>
      </c>
      <c r="BT6" s="21">
        <f t="shared" si="8"/>
        <v>55.06</v>
      </c>
      <c r="BU6" s="21">
        <f t="shared" si="8"/>
        <v>50.87</v>
      </c>
      <c r="BV6" s="21">
        <f t="shared" si="8"/>
        <v>57.08</v>
      </c>
      <c r="BW6" s="21">
        <f t="shared" si="8"/>
        <v>56.26</v>
      </c>
      <c r="BX6" s="21">
        <f t="shared" si="8"/>
        <v>52.94</v>
      </c>
      <c r="BY6" s="21">
        <f t="shared" si="8"/>
        <v>52.05</v>
      </c>
      <c r="BZ6" s="21">
        <f t="shared" si="8"/>
        <v>47.96</v>
      </c>
      <c r="CA6" s="20" t="str">
        <f>IF(CA7="","",IF(CA7="-","【-】","【"&amp;SUBSTITUTE(TEXT(CA7,"#,##0.00"),"-","△")&amp;"】"))</f>
        <v>【54.51】</v>
      </c>
      <c r="CB6" s="21">
        <f>IF(CB7="",NA(),CB7)</f>
        <v>252.65</v>
      </c>
      <c r="CC6" s="21">
        <f t="shared" ref="CC6:CK6" si="9">IF(CC7="",NA(),CC7)</f>
        <v>273.48</v>
      </c>
      <c r="CD6" s="21">
        <f t="shared" si="9"/>
        <v>277.73</v>
      </c>
      <c r="CE6" s="21">
        <f t="shared" si="9"/>
        <v>282.77</v>
      </c>
      <c r="CF6" s="21">
        <f t="shared" si="9"/>
        <v>293.95999999999998</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50.38</v>
      </c>
      <c r="CN6" s="21">
        <f t="shared" ref="CN6:CV6" si="10">IF(CN7="",NA(),CN7)</f>
        <v>46.85</v>
      </c>
      <c r="CO6" s="21">
        <f t="shared" si="10"/>
        <v>47.86</v>
      </c>
      <c r="CP6" s="21">
        <f t="shared" si="10"/>
        <v>44.08</v>
      </c>
      <c r="CQ6" s="21">
        <f t="shared" si="10"/>
        <v>44.08</v>
      </c>
      <c r="CR6" s="21">
        <f t="shared" si="10"/>
        <v>54.83</v>
      </c>
      <c r="CS6" s="21">
        <f t="shared" si="10"/>
        <v>66.53</v>
      </c>
      <c r="CT6" s="21">
        <f t="shared" si="10"/>
        <v>52.35</v>
      </c>
      <c r="CU6" s="21">
        <f t="shared" si="10"/>
        <v>46.25</v>
      </c>
      <c r="CV6" s="21">
        <f t="shared" si="10"/>
        <v>45.32</v>
      </c>
      <c r="CW6" s="20" t="str">
        <f>IF(CW7="","",IF(CW7="-","【-】","【"&amp;SUBSTITUTE(TEXT(CW7,"#,##0.00"),"-","△")&amp;"】"))</f>
        <v>【49.92】</v>
      </c>
      <c r="CX6" s="21">
        <f>IF(CX7="",NA(),CX7)</f>
        <v>82.17</v>
      </c>
      <c r="CY6" s="21">
        <f t="shared" ref="CY6:DG6" si="11">IF(CY7="",NA(),CY7)</f>
        <v>84.22</v>
      </c>
      <c r="CZ6" s="21">
        <f t="shared" si="11"/>
        <v>83.87</v>
      </c>
      <c r="DA6" s="21">
        <f t="shared" si="11"/>
        <v>83.73</v>
      </c>
      <c r="DB6" s="21">
        <f t="shared" si="11"/>
        <v>84.2</v>
      </c>
      <c r="DC6" s="21">
        <f t="shared" si="11"/>
        <v>84.7</v>
      </c>
      <c r="DD6" s="21">
        <f t="shared" si="11"/>
        <v>84.67</v>
      </c>
      <c r="DE6" s="21">
        <f t="shared" si="11"/>
        <v>84.39</v>
      </c>
      <c r="DF6" s="21">
        <f t="shared" si="11"/>
        <v>83.96</v>
      </c>
      <c r="DG6" s="21">
        <f t="shared" si="11"/>
        <v>83.54</v>
      </c>
      <c r="DH6" s="20" t="str">
        <f>IF(DH7="","",IF(DH7="-","【-】","【"&amp;SUBSTITUTE(TEXT(DH7,"#,##0.00"),"-","△")&amp;"】"))</f>
        <v>【87.80】</v>
      </c>
      <c r="DI6" s="21">
        <f>IF(DI7="",NA(),DI7)</f>
        <v>4.0999999999999996</v>
      </c>
      <c r="DJ6" s="21">
        <f t="shared" ref="DJ6:DR6" si="12">IF(DJ7="",NA(),DJ7)</f>
        <v>8.19</v>
      </c>
      <c r="DK6" s="21">
        <f t="shared" si="12"/>
        <v>11.85</v>
      </c>
      <c r="DL6" s="21">
        <f t="shared" si="12"/>
        <v>15.45</v>
      </c>
      <c r="DM6" s="21">
        <f t="shared" si="12"/>
        <v>19.05</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462039</v>
      </c>
      <c r="D7" s="23">
        <v>46</v>
      </c>
      <c r="E7" s="23">
        <v>17</v>
      </c>
      <c r="F7" s="23">
        <v>5</v>
      </c>
      <c r="G7" s="23">
        <v>0</v>
      </c>
      <c r="H7" s="23" t="s">
        <v>96</v>
      </c>
      <c r="I7" s="23" t="s">
        <v>97</v>
      </c>
      <c r="J7" s="23" t="s">
        <v>98</v>
      </c>
      <c r="K7" s="23" t="s">
        <v>99</v>
      </c>
      <c r="L7" s="23" t="s">
        <v>100</v>
      </c>
      <c r="M7" s="23" t="s">
        <v>101</v>
      </c>
      <c r="N7" s="24" t="s">
        <v>102</v>
      </c>
      <c r="O7" s="24">
        <v>95.43</v>
      </c>
      <c r="P7" s="24">
        <v>0.71</v>
      </c>
      <c r="Q7" s="24">
        <v>100</v>
      </c>
      <c r="R7" s="24">
        <v>2970</v>
      </c>
      <c r="S7" s="24">
        <v>98626</v>
      </c>
      <c r="T7" s="24">
        <v>448.15</v>
      </c>
      <c r="U7" s="24">
        <v>220.07</v>
      </c>
      <c r="V7" s="24">
        <v>690</v>
      </c>
      <c r="W7" s="24">
        <v>0.49</v>
      </c>
      <c r="X7" s="24">
        <v>1408.16</v>
      </c>
      <c r="Y7" s="24">
        <v>134.56</v>
      </c>
      <c r="Z7" s="24">
        <v>133.82</v>
      </c>
      <c r="AA7" s="24">
        <v>130.16</v>
      </c>
      <c r="AB7" s="24">
        <v>125.28</v>
      </c>
      <c r="AC7" s="24">
        <v>117.99</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35.770000000000003</v>
      </c>
      <c r="AV7" s="24">
        <v>92.13</v>
      </c>
      <c r="AW7" s="24">
        <v>129.75</v>
      </c>
      <c r="AX7" s="24">
        <v>225.77</v>
      </c>
      <c r="AY7" s="24">
        <v>325.74</v>
      </c>
      <c r="AZ7" s="24">
        <v>29.13</v>
      </c>
      <c r="BA7" s="24">
        <v>35.69</v>
      </c>
      <c r="BB7" s="24">
        <v>38.4</v>
      </c>
      <c r="BC7" s="24">
        <v>44.04</v>
      </c>
      <c r="BD7" s="24">
        <v>58.25</v>
      </c>
      <c r="BE7" s="24">
        <v>47.19</v>
      </c>
      <c r="BF7" s="24">
        <v>11.33</v>
      </c>
      <c r="BG7" s="24">
        <v>5.87</v>
      </c>
      <c r="BH7" s="24">
        <v>0</v>
      </c>
      <c r="BI7" s="24">
        <v>8.2100000000000009</v>
      </c>
      <c r="BJ7" s="24">
        <v>0.01</v>
      </c>
      <c r="BK7" s="24">
        <v>867.83</v>
      </c>
      <c r="BL7" s="24">
        <v>791.76</v>
      </c>
      <c r="BM7" s="24">
        <v>900.82</v>
      </c>
      <c r="BN7" s="24">
        <v>839.21</v>
      </c>
      <c r="BO7" s="24">
        <v>791.46</v>
      </c>
      <c r="BP7" s="24">
        <v>798.1</v>
      </c>
      <c r="BQ7" s="24">
        <v>57.2</v>
      </c>
      <c r="BR7" s="24">
        <v>56.12</v>
      </c>
      <c r="BS7" s="24">
        <v>52.76</v>
      </c>
      <c r="BT7" s="24">
        <v>55.06</v>
      </c>
      <c r="BU7" s="24">
        <v>50.87</v>
      </c>
      <c r="BV7" s="24">
        <v>57.08</v>
      </c>
      <c r="BW7" s="24">
        <v>56.26</v>
      </c>
      <c r="BX7" s="24">
        <v>52.94</v>
      </c>
      <c r="BY7" s="24">
        <v>52.05</v>
      </c>
      <c r="BZ7" s="24">
        <v>47.96</v>
      </c>
      <c r="CA7" s="24">
        <v>54.51</v>
      </c>
      <c r="CB7" s="24">
        <v>252.65</v>
      </c>
      <c r="CC7" s="24">
        <v>273.48</v>
      </c>
      <c r="CD7" s="24">
        <v>277.73</v>
      </c>
      <c r="CE7" s="24">
        <v>282.77</v>
      </c>
      <c r="CF7" s="24">
        <v>293.95999999999998</v>
      </c>
      <c r="CG7" s="24">
        <v>274.99</v>
      </c>
      <c r="CH7" s="24">
        <v>282.08999999999997</v>
      </c>
      <c r="CI7" s="24">
        <v>303.27999999999997</v>
      </c>
      <c r="CJ7" s="24">
        <v>301.86</v>
      </c>
      <c r="CK7" s="24">
        <v>325.85000000000002</v>
      </c>
      <c r="CL7" s="24">
        <v>286.33</v>
      </c>
      <c r="CM7" s="24">
        <v>50.38</v>
      </c>
      <c r="CN7" s="24">
        <v>46.85</v>
      </c>
      <c r="CO7" s="24">
        <v>47.86</v>
      </c>
      <c r="CP7" s="24">
        <v>44.08</v>
      </c>
      <c r="CQ7" s="24">
        <v>44.08</v>
      </c>
      <c r="CR7" s="24">
        <v>54.83</v>
      </c>
      <c r="CS7" s="24">
        <v>66.53</v>
      </c>
      <c r="CT7" s="24">
        <v>52.35</v>
      </c>
      <c r="CU7" s="24">
        <v>46.25</v>
      </c>
      <c r="CV7" s="24">
        <v>45.32</v>
      </c>
      <c r="CW7" s="24">
        <v>49.92</v>
      </c>
      <c r="CX7" s="24">
        <v>82.17</v>
      </c>
      <c r="CY7" s="24">
        <v>84.22</v>
      </c>
      <c r="CZ7" s="24">
        <v>83.87</v>
      </c>
      <c r="DA7" s="24">
        <v>83.73</v>
      </c>
      <c r="DB7" s="24">
        <v>84.2</v>
      </c>
      <c r="DC7" s="24">
        <v>84.7</v>
      </c>
      <c r="DD7" s="24">
        <v>84.67</v>
      </c>
      <c r="DE7" s="24">
        <v>84.39</v>
      </c>
      <c r="DF7" s="24">
        <v>83.96</v>
      </c>
      <c r="DG7" s="24">
        <v>83.54</v>
      </c>
      <c r="DH7" s="24">
        <v>87.8</v>
      </c>
      <c r="DI7" s="24">
        <v>4.0999999999999996</v>
      </c>
      <c r="DJ7" s="24">
        <v>8.19</v>
      </c>
      <c r="DK7" s="24">
        <v>11.85</v>
      </c>
      <c r="DL7" s="24">
        <v>15.45</v>
      </c>
      <c r="DM7" s="24">
        <v>19.05</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2026-03-02T07:07:31Z</cp:lastPrinted>
  <dcterms:created xsi:type="dcterms:W3CDTF">2025-12-23T06:24:37Z</dcterms:created>
  <dcterms:modified xsi:type="dcterms:W3CDTF">2026-03-02T07:07:49Z</dcterms:modified>
  <cp:category/>
</cp:coreProperties>
</file>