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2 鹿屋市\"/>
    </mc:Choice>
  </mc:AlternateContent>
  <xr:revisionPtr revIDLastSave="0" documentId="13_ncr:1_{B5FB2C4F-4728-4D5E-A1A9-03D1455575BA}" xr6:coauthVersionLast="47" xr6:coauthVersionMax="47" xr10:uidLastSave="{00000000-0000-0000-0000-000000000000}"/>
  <workbookProtection workbookAlgorithmName="SHA-512" workbookHashValue="63rbMNSOBNF/zNxYRmGibypLnEV5FMaAmKQ9Rjk8t6JTmee8cccpdjb8L4/HjZk6ts6WoDR7wC0bgrgfKFvZ2g==" workbookSaltValue="Apr8/7l2xmomupk25VdT4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BB10" i="4"/>
  <c r="W10" i="4"/>
  <c r="BB8" i="4"/>
  <c r="AD8" i="4"/>
  <c r="W8" i="4"/>
  <c r="B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<sst xmlns="http://schemas.openxmlformats.org/spreadsheetml/2006/main" count="231" uniqueCount="116">
  <si>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</si>
  <si>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</si>
  <si>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</si>
  <si>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</si>
  <si>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</si>
  <si>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</si>
  <si>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</si>
  <si>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</si>
  <si>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</si>
  <si>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</si>
  <si>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</si>
  <si>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</si>
  <si>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</si>
  <si>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</si>
  <si>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</si>
  <si>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</si>
  <si>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</si>
  <si>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</si>
  <si>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</si>
  <si>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</si>
  <si>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</si>
  <si>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</si>
  <si>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</si>
  <si>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</si>
  <si>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</si>
  <si>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</si>
  <si>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</si>
  <si>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</si>
  <si>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</si>
  <si>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</si>
  <si>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</si>
  <si>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</si>
  <si>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</si>
  <si>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</si>
  <si>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</si>
  <si>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</si>
  <si>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</si>
  <si>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</si>
  <si>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</si>
  <si>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</si>
  <si>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</si>
  <si>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</si>
  <si>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</si>
  <si>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</si>
  <si>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</si>
  <si>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</si>
  <si>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</si>
  <si>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</si>
  <si>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</si>
  <si>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</si>
  <si>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</si>
  <si>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</si>
  <si>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</si>
  <si>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</si>
  <si>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</si>
  <si>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</si>
  <si>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</si>
  <si>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</si>
  <si>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</si>
  <si>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</si>
  <si>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</si>
  <si>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</si>
  <si>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</si>
  <si>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</si>
  <si>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</si>
  <si>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</si>
  <si>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</si>
  <si>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</si>
  <si>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</si>
  <si>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</si>
  <si>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</si>
  <si>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</si>
  <si>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</si>
  <si>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</si>
  <si>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</si>
  <si>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</si>
  <si>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</si>
  <si>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</si>
  <si>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</si>
  <si>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</si>
  <si>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</si>
  <si>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</si>
  <si>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</si>
  <si>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</si>
  <si>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</si>
  <si>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</si>
  <si>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</si>
  <si>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</si>
  <si>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</si>
  <si>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</si>
  <si>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</si>
  <si>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</si>
  <si>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</si>
  <si>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</si>
  <si>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</si>
  <si>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</si>
  <si>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鹿屋市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</si>
  <si>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</si>
  <si>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</si>
  <si>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</si>
  <si>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</si>
  <si>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</si>
  <si>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</si>
  <si>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</si>
  <si>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</si>
  <si>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</si>
  <si>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</si>
  <si>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</si>
  <si>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</si>
  <si>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</si>
  <si>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</si>
  <si>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</si>
  <si>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</si>
  <si>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①有形固定資産減価償却率…類似団体、全国平均値と比較して低い水準にあり、法定耐用年数に近い資産は少なく、現時点においては更新の必要性は低いと考える。
③管渠改善率…管路状態は良いが布設から40年近く経過した箇所もあることから、ストックマネジメント計画に基づき、計画的な管渠の点検・調査及び改築更新等に取り組むこととしている。</t>
    <phoneticPr fontId="4"/>
  </si>
  <si>
    <t>①経常収支比率…100%を上回り良好な水準にあるが、収益の多くを一般会計からの繰入金に依存している。財源の確保として、接続率向上への取組や段階的な使用料改定を実施することにより使用料の収入増に努める。
③流動比率…経営戦略に沿った経営により流動資産は増加傾向、流動負債は減少傾向である。
④企業債残高対事業規模比率…近年、建設改良費の平準化を図るなど、借入金の抑制に努めており、今後も引き続き地方債借入額が償還額を超えないように抑制し、整備を進めるよう努める。
⑤経費回収率…段階的な使用料改定の実施により改善が図られているものの、類似団体・全国ともに平均を下回っており、健全な経営のためにも引き続き接続率の向上による有収水量の増加や使用料改定の継続実施による使用料収入増に努める。
⑥汚水処理原価…公費負担分も含めた総体的な汚水処理原価の減少に向けて、接続率の向上による有収水量の増加や維持管理費の抑制に努める。
⑦施設利用率…類似団体・全国平均を上回っており概ね良好と考えているが、引き続き今後の処理水量に見合った施設整備を検討する。
⑧水洗化率…類似団体、全国平均を下回っており、引き続き接続率向上のための普及啓発活動の強化に努める。</t>
    <rPh sb="66" eb="68">
      <t>トリクミ</t>
    </rPh>
    <rPh sb="69" eb="72">
      <t>ダンカイテキ</t>
    </rPh>
    <rPh sb="253" eb="255">
      <t>カイゼン</t>
    </rPh>
    <rPh sb="256" eb="257">
      <t>ハカ</t>
    </rPh>
    <rPh sb="296" eb="297">
      <t>ヒ</t>
    </rPh>
    <rPh sb="298" eb="299">
      <t>ツヅ</t>
    </rPh>
    <rPh sb="323" eb="325">
      <t>ケイゾク</t>
    </rPh>
    <rPh sb="443" eb="444">
      <t>ヒ</t>
    </rPh>
    <rPh sb="445" eb="446">
      <t>ツヅ</t>
    </rPh>
    <phoneticPr fontId="4"/>
  </si>
  <si>
    <t>処理場の包括的民間委託、使用料改定及び事業計画区域の見直し実施など経営健全化に取り組んできたが、今後新たなストマネ計画の策定を行い、高度な技術と豊富な知識を持つ下水道事業団の支援を得ながら効率的な設備更新計画の整理や改築更新を実施することにより公債費を抑制する。
収益については、有収水量は数年は増加する傾向であるものの、人口減少により将来的には減少に転じる見込であるため、接続率向上の普及啓発活動強化等により収益確保に務める。また、営業費用が増加しないよう予算編成を行うことにより、他会計繰入金の依存度を下げ、経営改善の取組を引き続き進める。
　</t>
    <rPh sb="15" eb="17">
      <t>カイテイ</t>
    </rPh>
    <rPh sb="48" eb="50">
      <t>コンゴ</t>
    </rPh>
    <rPh sb="50" eb="51">
      <t>アラ</t>
    </rPh>
    <rPh sb="57" eb="59">
      <t>ケイカク</t>
    </rPh>
    <rPh sb="60" eb="62">
      <t>サクテイ</t>
    </rPh>
    <rPh sb="63" eb="64">
      <t>オコナ</t>
    </rPh>
    <rPh sb="87" eb="89">
      <t>シエン</t>
    </rPh>
    <rPh sb="94" eb="97">
      <t>コウリツテキ</t>
    </rPh>
    <rPh sb="102" eb="104">
      <t>ケイカク</t>
    </rPh>
    <rPh sb="108" eb="110">
      <t>カイチク</t>
    </rPh>
    <rPh sb="110" eb="112">
      <t>コウシン</t>
    </rPh>
    <rPh sb="113" eb="115">
      <t>ジッシ</t>
    </rPh>
    <rPh sb="132" eb="134">
      <t>シュウエキ</t>
    </rPh>
    <rPh sb="140" eb="144">
      <t>ユウシュウスイリョウ</t>
    </rPh>
    <rPh sb="145" eb="147">
      <t>スウネン</t>
    </rPh>
    <rPh sb="148" eb="150">
      <t>ゾウカ</t>
    </rPh>
    <rPh sb="152" eb="154">
      <t>ケイコウ</t>
    </rPh>
    <rPh sb="161" eb="162">
      <t>ヒト</t>
    </rPh>
    <rPh sb="168" eb="171">
      <t>ショウライテキ</t>
    </rPh>
    <rPh sb="173" eb="175">
      <t>ゲンショウ</t>
    </rPh>
    <rPh sb="176" eb="177">
      <t>テン</t>
    </rPh>
    <rPh sb="179" eb="181">
      <t>ミコ</t>
    </rPh>
    <rPh sb="201" eb="202">
      <t>ナド</t>
    </rPh>
    <rPh sb="205" eb="207">
      <t>シュウエキ</t>
    </rPh>
    <rPh sb="207" eb="209">
      <t>カクホ</t>
    </rPh>
    <rPh sb="210" eb="211">
      <t>ツト</t>
    </rPh>
    <rPh sb="217" eb="219">
      <t>エイギョウ</t>
    </rPh>
    <rPh sb="219" eb="221">
      <t>ヒヨウ</t>
    </rPh>
    <rPh sb="222" eb="224">
      <t>ゾウカ</t>
    </rPh>
    <rPh sb="229" eb="233">
      <t>ヨサンヘンセイ</t>
    </rPh>
    <rPh sb="234" eb="235">
      <t>オコナ</t>
    </rPh>
    <rPh sb="264" eb="265">
      <t>ヒ</t>
    </rPh>
    <rPh sb="266" eb="267">
      <t>ツヅ</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</si>
</sst>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0.09</c:v>
                </c:pt>
                <c:pt idx="1">
                  <c:v>0.02</c:v>
                </c:pt>
                <c:pt idx="2">
                  <c:v>0.06</c:v>
                </c:pt>
                <c:pt idx="3">
                  <c:v>0.04</c:v>
                </c:pt>
                <c:pt idx="4">
                  <c:v>0.03</c:v>
                </c:pt>
              </c:numCache>
            </c:numRef>
          </c:val>
          <c:extLst>
            <c:ext xmlns:c16="http://schemas.microsoft.com/office/drawing/2014/chart" uri="{C3380CC4-5D6E-409C-BE32-E72D297353CC}">
              <c16:uniqueId val="{00000000-720D-44E7-9C13-D27062CC640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0.12</c:v>
                </c:pt>
                <c:pt idx="3">
                  <c:v>0.09</c:v>
                </c:pt>
                <c:pt idx="4">
                  <c:v>0.15</c:v>
                </c:pt>
              </c:numCache>
            </c:numRef>
          </c:val>
          <c:smooth val="0"/>
          <c:extLst>
            <c:ext xmlns:c16="http://schemas.microsoft.com/office/drawing/2014/chart" uri="{C3380CC4-5D6E-409C-BE32-E72D297353CC}">
              <c16:uniqueId val="{00000001-720D-44E7-9C13-D27062CC640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74.08</c:v>
                </c:pt>
                <c:pt idx="1">
                  <c:v>71.239999999999995</c:v>
                </c:pt>
                <c:pt idx="2">
                  <c:v>70.349999999999994</c:v>
                </c:pt>
                <c:pt idx="3">
                  <c:v>72.67</c:v>
                </c:pt>
                <c:pt idx="4">
                  <c:v>75.59</c:v>
                </c:pt>
              </c:numCache>
            </c:numRef>
          </c:val>
          <c:extLst>
            <c:ext xmlns:c16="http://schemas.microsoft.com/office/drawing/2014/chart" uri="{C3380CC4-5D6E-409C-BE32-E72D297353CC}">
              <c16:uniqueId val="{00000000-9B23-40B8-9538-909AD502134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55.82</c:v>
                </c:pt>
                <c:pt idx="3">
                  <c:v>56.51</c:v>
                </c:pt>
                <c:pt idx="4">
                  <c:v>56.85</c:v>
                </c:pt>
              </c:numCache>
            </c:numRef>
          </c:val>
          <c:smooth val="0"/>
          <c:extLst>
            <c:ext xmlns:c16="http://schemas.microsoft.com/office/drawing/2014/chart" uri="{C3380CC4-5D6E-409C-BE32-E72D297353CC}">
              <c16:uniqueId val="{00000001-9B23-40B8-9538-909AD502134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78.7</c:v>
                </c:pt>
                <c:pt idx="1">
                  <c:v>78.760000000000005</c:v>
                </c:pt>
                <c:pt idx="2">
                  <c:v>76.03</c:v>
                </c:pt>
                <c:pt idx="3">
                  <c:v>76.59</c:v>
                </c:pt>
                <c:pt idx="4">
                  <c:v>77.180000000000007</c:v>
                </c:pt>
              </c:numCache>
            </c:numRef>
          </c:val>
          <c:extLst>
            <c:ext xmlns:c16="http://schemas.microsoft.com/office/drawing/2014/chart" uri="{C3380CC4-5D6E-409C-BE32-E72D297353CC}">
              <c16:uniqueId val="{00000000-CDB0-4468-A531-9B5D196D51B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90.67</c:v>
                </c:pt>
                <c:pt idx="3">
                  <c:v>90.62</c:v>
                </c:pt>
                <c:pt idx="4">
                  <c:v>90.79</c:v>
                </c:pt>
              </c:numCache>
            </c:numRef>
          </c:val>
          <c:smooth val="0"/>
          <c:extLst>
            <c:ext xmlns:c16="http://schemas.microsoft.com/office/drawing/2014/chart" uri="{C3380CC4-5D6E-409C-BE32-E72D297353CC}">
              <c16:uniqueId val="{00000001-CDB0-4468-A531-9B5D196D51B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106.02</c:v>
                </c:pt>
                <c:pt idx="1">
                  <c:v>103.82</c:v>
                </c:pt>
                <c:pt idx="2">
                  <c:v>109.83</c:v>
                </c:pt>
                <c:pt idx="3">
                  <c:v>109.49</c:v>
                </c:pt>
                <c:pt idx="4">
                  <c:v>110.66</c:v>
                </c:pt>
              </c:numCache>
            </c:numRef>
          </c:val>
          <c:extLst>
            <c:ext xmlns:c16="http://schemas.microsoft.com/office/drawing/2014/chart" uri="{C3380CC4-5D6E-409C-BE32-E72D297353CC}">
              <c16:uniqueId val="{00000000-322C-426B-AC3E-93CD0A8FCF2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107.01</c:v>
                </c:pt>
                <c:pt idx="3">
                  <c:v>106.53</c:v>
                </c:pt>
                <c:pt idx="4">
                  <c:v>105.5</c:v>
                </c:pt>
              </c:numCache>
            </c:numRef>
          </c:val>
          <c:smooth val="0"/>
          <c:extLst>
            <c:ext xmlns:c16="http://schemas.microsoft.com/office/drawing/2014/chart" uri="{C3380CC4-5D6E-409C-BE32-E72D297353CC}">
              <c16:uniqueId val="{00000001-322C-426B-AC3E-93CD0A8FCF2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3.8</c:v>
                </c:pt>
                <c:pt idx="1">
                  <c:v>7.57</c:v>
                </c:pt>
                <c:pt idx="2">
                  <c:v>10.89</c:v>
                </c:pt>
                <c:pt idx="3">
                  <c:v>13.95</c:v>
                </c:pt>
                <c:pt idx="4">
                  <c:v>17.16</c:v>
                </c:pt>
              </c:numCache>
            </c:numRef>
          </c:val>
          <c:extLst>
            <c:ext xmlns:c16="http://schemas.microsoft.com/office/drawing/2014/chart" uri="{C3380CC4-5D6E-409C-BE32-E72D297353CC}">
              <c16:uniqueId val="{00000000-200E-410A-B7B9-26F5ACCE400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25.86</c:v>
                </c:pt>
                <c:pt idx="3">
                  <c:v>26.9</c:v>
                </c:pt>
                <c:pt idx="4">
                  <c:v>28.47</c:v>
                </c:pt>
              </c:numCache>
            </c:numRef>
          </c:val>
          <c:smooth val="0"/>
          <c:extLst>
            <c:ext xmlns:c16="http://schemas.microsoft.com/office/drawing/2014/chart" uri="{C3380CC4-5D6E-409C-BE32-E72D297353CC}">
              <c16:uniqueId val="{00000001-200E-410A-B7B9-26F5ACCE400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F1B-4D52-8B3F-BB3D0D936BE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1.4</c:v>
                </c:pt>
                <c:pt idx="3">
                  <c:v>2.08</c:v>
                </c:pt>
                <c:pt idx="4">
                  <c:v>1.87</c:v>
                </c:pt>
              </c:numCache>
            </c:numRef>
          </c:val>
          <c:smooth val="0"/>
          <c:extLst>
            <c:ext xmlns:c16="http://schemas.microsoft.com/office/drawing/2014/chart" uri="{C3380CC4-5D6E-409C-BE32-E72D297353CC}">
              <c16:uniqueId val="{00000001-9F1B-4D52-8B3F-BB3D0D936BE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C9-491C-B37A-EAAD9CD71CE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23.86</c:v>
                </c:pt>
                <c:pt idx="3">
                  <c:v>18.41</c:v>
                </c:pt>
                <c:pt idx="4">
                  <c:v>16.91</c:v>
                </c:pt>
              </c:numCache>
            </c:numRef>
          </c:val>
          <c:smooth val="0"/>
          <c:extLst>
            <c:ext xmlns:c16="http://schemas.microsoft.com/office/drawing/2014/chart" uri="{C3380CC4-5D6E-409C-BE32-E72D297353CC}">
              <c16:uniqueId val="{00000001-0DC9-491C-B37A-EAAD9CD71CE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62.2</c:v>
                </c:pt>
                <c:pt idx="1">
                  <c:v>72.87</c:v>
                </c:pt>
                <c:pt idx="2">
                  <c:v>89.19</c:v>
                </c:pt>
                <c:pt idx="3">
                  <c:v>102.62</c:v>
                </c:pt>
                <c:pt idx="4">
                  <c:v>127.23</c:v>
                </c:pt>
              </c:numCache>
            </c:numRef>
          </c:val>
          <c:extLst>
            <c:ext xmlns:c16="http://schemas.microsoft.com/office/drawing/2014/chart" uri="{C3380CC4-5D6E-409C-BE32-E72D297353CC}">
              <c16:uniqueId val="{00000000-FAC4-40AE-8326-442B9FDB0C3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68.27</c:v>
                </c:pt>
                <c:pt idx="3">
                  <c:v>74.790000000000006</c:v>
                </c:pt>
                <c:pt idx="4">
                  <c:v>73.930000000000007</c:v>
                </c:pt>
              </c:numCache>
            </c:numRef>
          </c:val>
          <c:smooth val="0"/>
          <c:extLst>
            <c:ext xmlns:c16="http://schemas.microsoft.com/office/drawing/2014/chart" uri="{C3380CC4-5D6E-409C-BE32-E72D297353CC}">
              <c16:uniqueId val="{00000001-FAC4-40AE-8326-442B9FDB0C3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701.68</c:v>
                </c:pt>
                <c:pt idx="1">
                  <c:v>808.54</c:v>
                </c:pt>
                <c:pt idx="2">
                  <c:v>819.32</c:v>
                </c:pt>
                <c:pt idx="3">
                  <c:v>564.42999999999995</c:v>
                </c:pt>
                <c:pt idx="4">
                  <c:v>494.69</c:v>
                </c:pt>
              </c:numCache>
            </c:numRef>
          </c:val>
          <c:extLst>
            <c:ext xmlns:c16="http://schemas.microsoft.com/office/drawing/2014/chart" uri="{C3380CC4-5D6E-409C-BE32-E72D297353CC}">
              <c16:uniqueId val="{00000000-D8E7-490C-ABBF-1DCC2F96B7B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804.98</c:v>
                </c:pt>
                <c:pt idx="3">
                  <c:v>767.56</c:v>
                </c:pt>
                <c:pt idx="4">
                  <c:v>795.22</c:v>
                </c:pt>
              </c:numCache>
            </c:numRef>
          </c:val>
          <c:smooth val="0"/>
          <c:extLst>
            <c:ext xmlns:c16="http://schemas.microsoft.com/office/drawing/2014/chart" uri="{C3380CC4-5D6E-409C-BE32-E72D297353CC}">
              <c16:uniqueId val="{00000001-D8E7-490C-ABBF-1DCC2F96B7B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64.53</c:v>
                </c:pt>
                <c:pt idx="1">
                  <c:v>64.7</c:v>
                </c:pt>
                <c:pt idx="2">
                  <c:v>64.95</c:v>
                </c:pt>
                <c:pt idx="3">
                  <c:v>64.94</c:v>
                </c:pt>
                <c:pt idx="4">
                  <c:v>83.78</c:v>
                </c:pt>
              </c:numCache>
            </c:numRef>
          </c:val>
          <c:extLst>
            <c:ext xmlns:c16="http://schemas.microsoft.com/office/drawing/2014/chart" uri="{C3380CC4-5D6E-409C-BE32-E72D297353CC}">
              <c16:uniqueId val="{00000000-B2BD-4423-8D2B-B0990C1A65E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88.71</c:v>
                </c:pt>
                <c:pt idx="3">
                  <c:v>90.23</c:v>
                </c:pt>
                <c:pt idx="4">
                  <c:v>90.78</c:v>
                </c:pt>
              </c:numCache>
            </c:numRef>
          </c:val>
          <c:smooth val="0"/>
          <c:extLst>
            <c:ext xmlns:c16="http://schemas.microsoft.com/office/drawing/2014/chart" uri="{C3380CC4-5D6E-409C-BE32-E72D297353CC}">
              <c16:uniqueId val="{00000001-B2BD-4423-8D2B-B0990C1A65E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150</c:v>
                </c:pt>
                <c:pt idx="3">
                  <c:v>150</c:v>
                </c:pt>
                <c:pt idx="4">
                  <c:v>150.06</c:v>
                </c:pt>
              </c:numCache>
            </c:numRef>
          </c:val>
          <c:extLst>
            <c:ext xmlns:c16="http://schemas.microsoft.com/office/drawing/2014/chart" uri="{C3380CC4-5D6E-409C-BE32-E72D297353CC}">
              <c16:uniqueId val="{00000000-F149-4C7F-8A0A-A3EE3F25AA2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174.8</c:v>
                </c:pt>
                <c:pt idx="3">
                  <c:v>170.2</c:v>
                </c:pt>
                <c:pt idx="4">
                  <c:v>170.83</c:v>
                </c:pt>
              </c:numCache>
            </c:numRef>
          </c:val>
          <c:smooth val="0"/>
          <c:extLst>
            <c:ext xmlns:c16="http://schemas.microsoft.com/office/drawing/2014/chart" uri="{C3380CC4-5D6E-409C-BE32-E72D297353CC}">
              <c16:uniqueId val="{00000001-F149-4C7F-8A0A-A3EE3F25AA2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Z85"/>
  <sheetViews>
    <sheetView showGridLines="0" tabSelected="1" view="pageBreakPreview" zoomScale="6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鹿児島県　鹿屋市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98626</v>
      </c>
      <c r="AM8" s="41"/>
      <c r="AN8" s="41"/>
      <c r="AO8" s="41"/>
      <c r="AP8" s="41"/>
      <c r="AQ8" s="41"/>
      <c r="AR8" s="41"/>
      <c r="AS8" s="41"/>
      <c r="AT8" s="34">
        <f>データ!T6</f>
        <v>448.15</v>
      </c>
      <c r="AU8" s="34"/>
      <c r="AV8" s="34"/>
      <c r="AW8" s="34"/>
      <c r="AX8" s="34"/>
      <c r="AY8" s="34"/>
      <c r="AZ8" s="34"/>
      <c r="BA8" s="34"/>
      <c r="BB8" s="34">
        <f>データ!U6</f>
        <v>220.07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66.95</v>
      </c>
      <c r="J10" s="34"/>
      <c r="K10" s="34"/>
      <c r="L10" s="34"/>
      <c r="M10" s="34"/>
      <c r="N10" s="34"/>
      <c r="O10" s="34"/>
      <c r="P10" s="34">
        <f>データ!P6</f>
        <v>19.37</v>
      </c>
      <c r="Q10" s="34"/>
      <c r="R10" s="34"/>
      <c r="S10" s="34"/>
      <c r="T10" s="34"/>
      <c r="U10" s="34"/>
      <c r="V10" s="34"/>
      <c r="W10" s="34">
        <f>データ!Q6</f>
        <v>91.24</v>
      </c>
      <c r="X10" s="34"/>
      <c r="Y10" s="34"/>
      <c r="Z10" s="34"/>
      <c r="AA10" s="34"/>
      <c r="AB10" s="34"/>
      <c r="AC10" s="34"/>
      <c r="AD10" s="41">
        <f>データ!R6</f>
        <v>2464</v>
      </c>
      <c r="AE10" s="41"/>
      <c r="AF10" s="41"/>
      <c r="AG10" s="41"/>
      <c r="AH10" s="41"/>
      <c r="AI10" s="41"/>
      <c r="AJ10" s="41"/>
      <c r="AK10" s="2"/>
      <c r="AL10" s="41">
        <f>データ!V6</f>
        <v>18858</v>
      </c>
      <c r="AM10" s="41"/>
      <c r="AN10" s="41"/>
      <c r="AO10" s="41"/>
      <c r="AP10" s="41"/>
      <c r="AQ10" s="41"/>
      <c r="AR10" s="41"/>
      <c r="AS10" s="41"/>
      <c r="AT10" s="34">
        <f>データ!W6</f>
        <v>6.95</v>
      </c>
      <c r="AU10" s="34"/>
      <c r="AV10" s="34"/>
      <c r="AW10" s="34"/>
      <c r="AX10" s="34"/>
      <c r="AY10" s="34"/>
      <c r="AZ10" s="34"/>
      <c r="BA10" s="34"/>
      <c r="BB10" s="34">
        <f>データ!X6</f>
        <v>2713.38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4Ey61p+lWkycbs8KK7E2ttdR20E/edQiDE+t7Ly4TxVAiQhEl/hHQGryTCSEJdQmw0fUbmrZ2fZca2N0JRtAA==" saltValue="5LzUMzEliHWUrdSfr/iIt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462039</v>
      </c>
      <c r="D6" s="19">
        <f t="shared" si="3"/>
        <v>46</v>
      </c>
      <c r="E6" s="19">
        <f t="shared" si="3"/>
        <v>17</v>
      </c>
      <c r="F6" s="19">
        <f t="shared" si="3"/>
        <v>1</v>
      </c>
      <c r="G6" s="19">
        <f t="shared" si="3"/>
        <v>0</v>
      </c>
      <c r="H6" s="19" t="str">
        <f t="shared" si="3"/>
        <v>鹿児島県　鹿屋市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66.95</v>
      </c>
      <c r="P6" s="20">
        <f t="shared" si="3"/>
        <v>19.37</v>
      </c>
      <c r="Q6" s="20">
        <f t="shared" si="3"/>
        <v>91.24</v>
      </c>
      <c r="R6" s="20">
        <f t="shared" si="3"/>
        <v>2464</v>
      </c>
      <c r="S6" s="20">
        <f t="shared" si="3"/>
        <v>98626</v>
      </c>
      <c r="T6" s="20">
        <f t="shared" si="3"/>
        <v>448.15</v>
      </c>
      <c r="U6" s="20">
        <f t="shared" si="3"/>
        <v>220.07</v>
      </c>
      <c r="V6" s="20">
        <f t="shared" si="3"/>
        <v>18858</v>
      </c>
      <c r="W6" s="20">
        <f t="shared" si="3"/>
        <v>6.95</v>
      </c>
      <c r="X6" s="20">
        <f t="shared" si="3"/>
        <v>2713.38</v>
      </c>
      <c r="Y6" s="21">
        <f>IF(Y7="",NA(),Y7)</f>
        <v>106.02</v>
      </c>
      <c r="Z6" s="21">
        <f t="shared" ref="Z6:AH6" si="4">IF(Z7="",NA(),Z7)</f>
        <v>103.82</v>
      </c>
      <c r="AA6" s="21">
        <f t="shared" si="4"/>
        <v>109.83</v>
      </c>
      <c r="AB6" s="21">
        <f t="shared" si="4"/>
        <v>109.49</v>
      </c>
      <c r="AC6" s="21">
        <f t="shared" si="4"/>
        <v>110.66</v>
      </c>
      <c r="AD6" s="21">
        <f t="shared" si="4"/>
        <v>106.5</v>
      </c>
      <c r="AE6" s="21">
        <f t="shared" si="4"/>
        <v>106.22</v>
      </c>
      <c r="AF6" s="21">
        <f t="shared" si="4"/>
        <v>107.01</v>
      </c>
      <c r="AG6" s="21">
        <f t="shared" si="4"/>
        <v>106.53</v>
      </c>
      <c r="AH6" s="21">
        <f t="shared" si="4"/>
        <v>105.5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23.86</v>
      </c>
      <c r="AR6" s="21">
        <f t="shared" si="5"/>
        <v>18.41</v>
      </c>
      <c r="AS6" s="21">
        <f t="shared" si="5"/>
        <v>16.91</v>
      </c>
      <c r="AT6" s="20" t="str">
        <f>IF(AT7="","",IF(AT7="-","【-】","【"&amp;SUBSTITUTE(TEXT(AT7,"#,##0.00"),"-","△")&amp;"】"))</f>
        <v>【3.12】</v>
      </c>
      <c r="AU6" s="21">
        <f>IF(AU7="",NA(),AU7)</f>
        <v>62.2</v>
      </c>
      <c r="AV6" s="21">
        <f t="shared" ref="AV6:BD6" si="6">IF(AV7="",NA(),AV7)</f>
        <v>72.87</v>
      </c>
      <c r="AW6" s="21">
        <f t="shared" si="6"/>
        <v>89.19</v>
      </c>
      <c r="AX6" s="21">
        <f t="shared" si="6"/>
        <v>102.62</v>
      </c>
      <c r="AY6" s="21">
        <f t="shared" si="6"/>
        <v>127.23</v>
      </c>
      <c r="AZ6" s="21">
        <f t="shared" si="6"/>
        <v>55.6</v>
      </c>
      <c r="BA6" s="21">
        <f t="shared" si="6"/>
        <v>59.4</v>
      </c>
      <c r="BB6" s="21">
        <f t="shared" si="6"/>
        <v>68.27</v>
      </c>
      <c r="BC6" s="21">
        <f t="shared" si="6"/>
        <v>74.790000000000006</v>
      </c>
      <c r="BD6" s="21">
        <f t="shared" si="6"/>
        <v>73.930000000000007</v>
      </c>
      <c r="BE6" s="20" t="str">
        <f>IF(BE7="","",IF(BE7="-","【-】","【"&amp;SUBSTITUTE(TEXT(BE7,"#,##0.00"),"-","△")&amp;"】"))</f>
        <v>【82.75】</v>
      </c>
      <c r="BF6" s="21">
        <f>IF(BF7="",NA(),BF7)</f>
        <v>701.68</v>
      </c>
      <c r="BG6" s="21">
        <f t="shared" ref="BG6:BO6" si="7">IF(BG7="",NA(),BG7)</f>
        <v>808.54</v>
      </c>
      <c r="BH6" s="21">
        <f t="shared" si="7"/>
        <v>819.32</v>
      </c>
      <c r="BI6" s="21">
        <f t="shared" si="7"/>
        <v>564.42999999999995</v>
      </c>
      <c r="BJ6" s="21">
        <f t="shared" si="7"/>
        <v>494.69</v>
      </c>
      <c r="BK6" s="21">
        <f t="shared" si="7"/>
        <v>789.08</v>
      </c>
      <c r="BL6" s="21">
        <f t="shared" si="7"/>
        <v>747.84</v>
      </c>
      <c r="BM6" s="21">
        <f t="shared" si="7"/>
        <v>804.98</v>
      </c>
      <c r="BN6" s="21">
        <f t="shared" si="7"/>
        <v>767.56</v>
      </c>
      <c r="BO6" s="21">
        <f t="shared" si="7"/>
        <v>795.22</v>
      </c>
      <c r="BP6" s="20" t="str">
        <f>IF(BP7="","",IF(BP7="-","【-】","【"&amp;SUBSTITUTE(TEXT(BP7,"#,##0.00"),"-","△")&amp;"】"))</f>
        <v>【602.56】</v>
      </c>
      <c r="BQ6" s="21">
        <f>IF(BQ7="",NA(),BQ7)</f>
        <v>64.53</v>
      </c>
      <c r="BR6" s="21">
        <f t="shared" ref="BR6:BZ6" si="8">IF(BR7="",NA(),BR7)</f>
        <v>64.7</v>
      </c>
      <c r="BS6" s="21">
        <f t="shared" si="8"/>
        <v>64.95</v>
      </c>
      <c r="BT6" s="21">
        <f t="shared" si="8"/>
        <v>64.94</v>
      </c>
      <c r="BU6" s="21">
        <f t="shared" si="8"/>
        <v>83.78</v>
      </c>
      <c r="BV6" s="21">
        <f t="shared" si="8"/>
        <v>88.25</v>
      </c>
      <c r="BW6" s="21">
        <f t="shared" si="8"/>
        <v>90.17</v>
      </c>
      <c r="BX6" s="21">
        <f t="shared" si="8"/>
        <v>88.71</v>
      </c>
      <c r="BY6" s="21">
        <f t="shared" si="8"/>
        <v>90.23</v>
      </c>
      <c r="BZ6" s="21">
        <f t="shared" si="8"/>
        <v>90.78</v>
      </c>
      <c r="CA6" s="20" t="str">
        <f>IF(CA7="","",IF(CA7="-","【-】","【"&amp;SUBSTITUTE(TEXT(CA7,"#,##0.00"),"-","△")&amp;"】"))</f>
        <v>【97.94】</v>
      </c>
      <c r="CB6" s="21">
        <f>IF(CB7="",NA(),CB7)</f>
        <v>150</v>
      </c>
      <c r="CC6" s="21">
        <f t="shared" ref="CC6:CK6" si="9">IF(CC7="",NA(),CC7)</f>
        <v>150</v>
      </c>
      <c r="CD6" s="21">
        <f t="shared" si="9"/>
        <v>150</v>
      </c>
      <c r="CE6" s="21">
        <f t="shared" si="9"/>
        <v>150</v>
      </c>
      <c r="CF6" s="21">
        <f t="shared" si="9"/>
        <v>150.06</v>
      </c>
      <c r="CG6" s="21">
        <f t="shared" si="9"/>
        <v>176.37</v>
      </c>
      <c r="CH6" s="21">
        <f t="shared" si="9"/>
        <v>173.17</v>
      </c>
      <c r="CI6" s="21">
        <f t="shared" si="9"/>
        <v>174.8</v>
      </c>
      <c r="CJ6" s="21">
        <f t="shared" si="9"/>
        <v>170.2</v>
      </c>
      <c r="CK6" s="21">
        <f t="shared" si="9"/>
        <v>170.83</v>
      </c>
      <c r="CL6" s="20" t="str">
        <f>IF(CL7="","",IF(CL7="-","【-】","【"&amp;SUBSTITUTE(TEXT(CL7,"#,##0.00"),"-","△")&amp;"】"))</f>
        <v>【140.98】</v>
      </c>
      <c r="CM6" s="21">
        <f>IF(CM7="",NA(),CM7)</f>
        <v>74.08</v>
      </c>
      <c r="CN6" s="21">
        <f t="shared" ref="CN6:CV6" si="10">IF(CN7="",NA(),CN7)</f>
        <v>71.239999999999995</v>
      </c>
      <c r="CO6" s="21">
        <f t="shared" si="10"/>
        <v>70.349999999999994</v>
      </c>
      <c r="CP6" s="21">
        <f t="shared" si="10"/>
        <v>72.67</v>
      </c>
      <c r="CQ6" s="21">
        <f t="shared" si="10"/>
        <v>75.59</v>
      </c>
      <c r="CR6" s="21">
        <f t="shared" si="10"/>
        <v>56.72</v>
      </c>
      <c r="CS6" s="21">
        <f t="shared" si="10"/>
        <v>56.43</v>
      </c>
      <c r="CT6" s="21">
        <f t="shared" si="10"/>
        <v>55.82</v>
      </c>
      <c r="CU6" s="21">
        <f t="shared" si="10"/>
        <v>56.51</v>
      </c>
      <c r="CV6" s="21">
        <f t="shared" si="10"/>
        <v>56.85</v>
      </c>
      <c r="CW6" s="20" t="str">
        <f>IF(CW7="","",IF(CW7="-","【-】","【"&amp;SUBSTITUTE(TEXT(CW7,"#,##0.00"),"-","△")&amp;"】"))</f>
        <v>【60.13】</v>
      </c>
      <c r="CX6" s="21">
        <f>IF(CX7="",NA(),CX7)</f>
        <v>78.7</v>
      </c>
      <c r="CY6" s="21">
        <f t="shared" ref="CY6:DG6" si="11">IF(CY7="",NA(),CY7)</f>
        <v>78.760000000000005</v>
      </c>
      <c r="CZ6" s="21">
        <f t="shared" si="11"/>
        <v>76.03</v>
      </c>
      <c r="DA6" s="21">
        <f t="shared" si="11"/>
        <v>76.59</v>
      </c>
      <c r="DB6" s="21">
        <f t="shared" si="11"/>
        <v>77.180000000000007</v>
      </c>
      <c r="DC6" s="21">
        <f t="shared" si="11"/>
        <v>90.72</v>
      </c>
      <c r="DD6" s="21">
        <f t="shared" si="11"/>
        <v>91.07</v>
      </c>
      <c r="DE6" s="21">
        <f t="shared" si="11"/>
        <v>90.67</v>
      </c>
      <c r="DF6" s="21">
        <f t="shared" si="11"/>
        <v>90.62</v>
      </c>
      <c r="DG6" s="21">
        <f t="shared" si="11"/>
        <v>90.79</v>
      </c>
      <c r="DH6" s="20" t="str">
        <f>IF(DH7="","",IF(DH7="-","【-】","【"&amp;SUBSTITUTE(TEXT(DH7,"#,##0.00"),"-","△")&amp;"】"))</f>
        <v>【96.00】</v>
      </c>
      <c r="DI6" s="21">
        <f>IF(DI7="",NA(),DI7)</f>
        <v>3.8</v>
      </c>
      <c r="DJ6" s="21">
        <f t="shared" ref="DJ6:DR6" si="12">IF(DJ7="",NA(),DJ7)</f>
        <v>7.57</v>
      </c>
      <c r="DK6" s="21">
        <f t="shared" si="12"/>
        <v>10.89</v>
      </c>
      <c r="DL6" s="21">
        <f t="shared" si="12"/>
        <v>13.95</v>
      </c>
      <c r="DM6" s="21">
        <f t="shared" si="12"/>
        <v>17.16</v>
      </c>
      <c r="DN6" s="21">
        <f t="shared" si="12"/>
        <v>20.78</v>
      </c>
      <c r="DO6" s="21">
        <f t="shared" si="12"/>
        <v>23.54</v>
      </c>
      <c r="DP6" s="21">
        <f t="shared" si="12"/>
        <v>25.86</v>
      </c>
      <c r="DQ6" s="21">
        <f t="shared" si="12"/>
        <v>26.9</v>
      </c>
      <c r="DR6" s="21">
        <f t="shared" si="12"/>
        <v>28.47</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1.4</v>
      </c>
      <c r="EB6" s="21">
        <f t="shared" si="13"/>
        <v>2.08</v>
      </c>
      <c r="EC6" s="21">
        <f t="shared" si="13"/>
        <v>1.87</v>
      </c>
      <c r="ED6" s="20" t="str">
        <f>IF(ED7="","",IF(ED7="-","【-】","【"&amp;SUBSTITUTE(TEXT(ED7,"#,##0.00"),"-","△")&amp;"】"))</f>
        <v>【9.46】</v>
      </c>
      <c r="EE6" s="21">
        <f>IF(EE7="",NA(),EE7)</f>
        <v>0.09</v>
      </c>
      <c r="EF6" s="21">
        <f t="shared" ref="EF6:EN6" si="14">IF(EF7="",NA(),EF7)</f>
        <v>0.02</v>
      </c>
      <c r="EG6" s="21">
        <f t="shared" si="14"/>
        <v>0.06</v>
      </c>
      <c r="EH6" s="21">
        <f t="shared" si="14"/>
        <v>0.04</v>
      </c>
      <c r="EI6" s="21">
        <f t="shared" si="14"/>
        <v>0.03</v>
      </c>
      <c r="EJ6" s="21">
        <f t="shared" si="14"/>
        <v>0.15</v>
      </c>
      <c r="EK6" s="21">
        <f t="shared" si="14"/>
        <v>0.15</v>
      </c>
      <c r="EL6" s="21">
        <f t="shared" si="14"/>
        <v>0.12</v>
      </c>
      <c r="EM6" s="21">
        <f t="shared" si="14"/>
        <v>0.09</v>
      </c>
      <c r="EN6" s="21">
        <f t="shared" si="14"/>
        <v>0.15</v>
      </c>
      <c r="EO6" s="20" t="str">
        <f>IF(EO7="","",IF(EO7="-","【-】","【"&amp;SUBSTITUTE(TEXT(EO7,"#,##0.00"),"-","△")&amp;"】"))</f>
        <v>【0.19】</v>
      </c>
    </row>
    <row r="7" spans="1:148" s="22" customFormat="1" x14ac:dyDescent="0.2">
      <c r="A7" s="14"/>
      <c r="B7" s="23">
        <v>2024</v>
      </c>
      <c r="C7" s="23">
        <v>462039</v>
      </c>
      <c r="D7" s="23">
        <v>46</v>
      </c>
      <c r="E7" s="23">
        <v>17</v>
      </c>
      <c r="F7" s="23">
        <v>1</v>
      </c>
      <c r="G7" s="23">
        <v>0</v>
      </c>
      <c r="H7" s="23" t="s">
        <v>96</v>
      </c>
      <c r="I7" s="23" t="s">
        <v>97</v>
      </c>
      <c r="J7" s="23" t="s">
        <v>98</v>
      </c>
      <c r="K7" s="23" t="s">
        <v>99</v>
      </c>
      <c r="L7" s="23" t="s">
        <v>100</v>
      </c>
      <c r="M7" s="23" t="s">
        <v>101</v>
      </c>
      <c r="N7" s="24" t="s">
        <v>102</v>
      </c>
      <c r="O7" s="24">
        <v>66.95</v>
      </c>
      <c r="P7" s="24">
        <v>19.37</v>
      </c>
      <c r="Q7" s="24">
        <v>91.24</v>
      </c>
      <c r="R7" s="24">
        <v>2464</v>
      </c>
      <c r="S7" s="24">
        <v>98626</v>
      </c>
      <c r="T7" s="24">
        <v>448.15</v>
      </c>
      <c r="U7" s="24">
        <v>220.07</v>
      </c>
      <c r="V7" s="24">
        <v>18858</v>
      </c>
      <c r="W7" s="24">
        <v>6.95</v>
      </c>
      <c r="X7" s="24">
        <v>2713.38</v>
      </c>
      <c r="Y7" s="24">
        <v>106.02</v>
      </c>
      <c r="Z7" s="24">
        <v>103.82</v>
      </c>
      <c r="AA7" s="24">
        <v>109.83</v>
      </c>
      <c r="AB7" s="24">
        <v>109.49</v>
      </c>
      <c r="AC7" s="24">
        <v>110.66</v>
      </c>
      <c r="AD7" s="24">
        <v>106.5</v>
      </c>
      <c r="AE7" s="24">
        <v>106.22</v>
      </c>
      <c r="AF7" s="24">
        <v>107.01</v>
      </c>
      <c r="AG7" s="24">
        <v>106.53</v>
      </c>
      <c r="AH7" s="24">
        <v>105.5</v>
      </c>
      <c r="AI7" s="24">
        <v>105.36</v>
      </c>
      <c r="AJ7" s="24">
        <v>0</v>
      </c>
      <c r="AK7" s="24">
        <v>0</v>
      </c>
      <c r="AL7" s="24">
        <v>0</v>
      </c>
      <c r="AM7" s="24">
        <v>0</v>
      </c>
      <c r="AN7" s="24">
        <v>0</v>
      </c>
      <c r="AO7" s="24">
        <v>18.36</v>
      </c>
      <c r="AP7" s="24">
        <v>18.010000000000002</v>
      </c>
      <c r="AQ7" s="24">
        <v>23.86</v>
      </c>
      <c r="AR7" s="24">
        <v>18.41</v>
      </c>
      <c r="AS7" s="24">
        <v>16.91</v>
      </c>
      <c r="AT7" s="24">
        <v>3.12</v>
      </c>
      <c r="AU7" s="24">
        <v>62.2</v>
      </c>
      <c r="AV7" s="24">
        <v>72.87</v>
      </c>
      <c r="AW7" s="24">
        <v>89.19</v>
      </c>
      <c r="AX7" s="24">
        <v>102.62</v>
      </c>
      <c r="AY7" s="24">
        <v>127.23</v>
      </c>
      <c r="AZ7" s="24">
        <v>55.6</v>
      </c>
      <c r="BA7" s="24">
        <v>59.4</v>
      </c>
      <c r="BB7" s="24">
        <v>68.27</v>
      </c>
      <c r="BC7" s="24">
        <v>74.790000000000006</v>
      </c>
      <c r="BD7" s="24">
        <v>73.930000000000007</v>
      </c>
      <c r="BE7" s="24">
        <v>82.75</v>
      </c>
      <c r="BF7" s="24">
        <v>701.68</v>
      </c>
      <c r="BG7" s="24">
        <v>808.54</v>
      </c>
      <c r="BH7" s="24">
        <v>819.32</v>
      </c>
      <c r="BI7" s="24">
        <v>564.42999999999995</v>
      </c>
      <c r="BJ7" s="24">
        <v>494.69</v>
      </c>
      <c r="BK7" s="24">
        <v>789.08</v>
      </c>
      <c r="BL7" s="24">
        <v>747.84</v>
      </c>
      <c r="BM7" s="24">
        <v>804.98</v>
      </c>
      <c r="BN7" s="24">
        <v>767.56</v>
      </c>
      <c r="BO7" s="24">
        <v>795.22</v>
      </c>
      <c r="BP7" s="24">
        <v>602.55999999999995</v>
      </c>
      <c r="BQ7" s="24">
        <v>64.53</v>
      </c>
      <c r="BR7" s="24">
        <v>64.7</v>
      </c>
      <c r="BS7" s="24">
        <v>64.95</v>
      </c>
      <c r="BT7" s="24">
        <v>64.94</v>
      </c>
      <c r="BU7" s="24">
        <v>83.78</v>
      </c>
      <c r="BV7" s="24">
        <v>88.25</v>
      </c>
      <c r="BW7" s="24">
        <v>90.17</v>
      </c>
      <c r="BX7" s="24">
        <v>88.71</v>
      </c>
      <c r="BY7" s="24">
        <v>90.23</v>
      </c>
      <c r="BZ7" s="24">
        <v>90.78</v>
      </c>
      <c r="CA7" s="24">
        <v>97.94</v>
      </c>
      <c r="CB7" s="24">
        <v>150</v>
      </c>
      <c r="CC7" s="24">
        <v>150</v>
      </c>
      <c r="CD7" s="24">
        <v>150</v>
      </c>
      <c r="CE7" s="24">
        <v>150</v>
      </c>
      <c r="CF7" s="24">
        <v>150.06</v>
      </c>
      <c r="CG7" s="24">
        <v>176.37</v>
      </c>
      <c r="CH7" s="24">
        <v>173.17</v>
      </c>
      <c r="CI7" s="24">
        <v>174.8</v>
      </c>
      <c r="CJ7" s="24">
        <v>170.2</v>
      </c>
      <c r="CK7" s="24">
        <v>170.83</v>
      </c>
      <c r="CL7" s="24">
        <v>140.97999999999999</v>
      </c>
      <c r="CM7" s="24">
        <v>74.08</v>
      </c>
      <c r="CN7" s="24">
        <v>71.239999999999995</v>
      </c>
      <c r="CO7" s="24">
        <v>70.349999999999994</v>
      </c>
      <c r="CP7" s="24">
        <v>72.67</v>
      </c>
      <c r="CQ7" s="24">
        <v>75.59</v>
      </c>
      <c r="CR7" s="24">
        <v>56.72</v>
      </c>
      <c r="CS7" s="24">
        <v>56.43</v>
      </c>
      <c r="CT7" s="24">
        <v>55.82</v>
      </c>
      <c r="CU7" s="24">
        <v>56.51</v>
      </c>
      <c r="CV7" s="24">
        <v>56.85</v>
      </c>
      <c r="CW7" s="24">
        <v>60.13</v>
      </c>
      <c r="CX7" s="24">
        <v>78.7</v>
      </c>
      <c r="CY7" s="24">
        <v>78.760000000000005</v>
      </c>
      <c r="CZ7" s="24">
        <v>76.03</v>
      </c>
      <c r="DA7" s="24">
        <v>76.59</v>
      </c>
      <c r="DB7" s="24">
        <v>77.180000000000007</v>
      </c>
      <c r="DC7" s="24">
        <v>90.72</v>
      </c>
      <c r="DD7" s="24">
        <v>91.07</v>
      </c>
      <c r="DE7" s="24">
        <v>90.67</v>
      </c>
      <c r="DF7" s="24">
        <v>90.62</v>
      </c>
      <c r="DG7" s="24">
        <v>90.79</v>
      </c>
      <c r="DH7" s="24">
        <v>96</v>
      </c>
      <c r="DI7" s="24">
        <v>3.8</v>
      </c>
      <c r="DJ7" s="24">
        <v>7.57</v>
      </c>
      <c r="DK7" s="24">
        <v>10.89</v>
      </c>
      <c r="DL7" s="24">
        <v>13.95</v>
      </c>
      <c r="DM7" s="24">
        <v>17.16</v>
      </c>
      <c r="DN7" s="24">
        <v>20.78</v>
      </c>
      <c r="DO7" s="24">
        <v>23.54</v>
      </c>
      <c r="DP7" s="24">
        <v>25.86</v>
      </c>
      <c r="DQ7" s="24">
        <v>26.9</v>
      </c>
      <c r="DR7" s="24">
        <v>28.47</v>
      </c>
      <c r="DS7" s="24">
        <v>42.2</v>
      </c>
      <c r="DT7" s="24">
        <v>0</v>
      </c>
      <c r="DU7" s="24">
        <v>0</v>
      </c>
      <c r="DV7" s="24">
        <v>0</v>
      </c>
      <c r="DW7" s="24">
        <v>0</v>
      </c>
      <c r="DX7" s="24">
        <v>0</v>
      </c>
      <c r="DY7" s="24">
        <v>1.34</v>
      </c>
      <c r="DZ7" s="24">
        <v>1.5</v>
      </c>
      <c r="EA7" s="24">
        <v>1.4</v>
      </c>
      <c r="EB7" s="24">
        <v>2.08</v>
      </c>
      <c r="EC7" s="24">
        <v>1.87</v>
      </c>
      <c r="ED7" s="24">
        <v>9.4600000000000009</v>
      </c>
      <c r="EE7" s="24">
        <v>0.09</v>
      </c>
      <c r="EF7" s="24">
        <v>0.02</v>
      </c>
      <c r="EG7" s="24">
        <v>0.06</v>
      </c>
      <c r="EH7" s="24">
        <v>0.04</v>
      </c>
      <c r="EI7" s="24">
        <v>0.03</v>
      </c>
      <c r="EJ7" s="24">
        <v>0.15</v>
      </c>
      <c r="EK7" s="24">
        <v>0.15</v>
      </c>
      <c r="EL7" s="24">
        <v>0.12</v>
      </c>
      <c r="EM7" s="24">
        <v>0.09</v>
      </c>
      <c r="EN7" s="24">
        <v>0.15</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dcterms:created xsi:type="dcterms:W3CDTF">2025-12-23T06:06:34Z</dcterms:created>
  <dcterms:modified xsi:type="dcterms:W3CDTF">2026-03-02T07:05:56Z</dcterms:modified>
  <cp:category/>
</cp:coreProperties>
</file>