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1 鹿児島市\"/>
    </mc:Choice>
  </mc:AlternateContent>
  <xr:revisionPtr revIDLastSave="0" documentId="13_ncr:1_{BD90BDD3-A537-4D17-A696-4AC3C330B10B}" xr6:coauthVersionLast="47" xr6:coauthVersionMax="47" xr10:uidLastSave="{00000000-0000-0000-0000-000000000000}"/>
  <workbookProtection workbookAlgorithmName="SHA-512" workbookHashValue="VpvgNW6l1Z7uKDa+3JhNRwzZKZ2jzgLD8biMADlNOvS4mHQTRH6QldTK+8KCGmtKKT0D1UiwuOAmCF7V1KjJsg==" workbookSaltValue="/XwJrBAIuLHM+3b6RidnB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F85" i="4"/>
  <c r="AT10" i="4"/>
  <c r="AL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<sst xmlns="http://schemas.openxmlformats.org/spreadsheetml/2006/main" count="231" uniqueCount="115">
  <si>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</si>
  <si>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</si>
  <si>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</si>
  <si>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</si>
  <si>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</si>
  <si>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</si>
  <si>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</si>
  <si>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</si>
  <si>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</si>
  <si>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</si>
  <si>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</si>
  <si>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</si>
  <si>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</si>
  <si>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</si>
  <si>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</si>
  <si>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</si>
  <si>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</si>
  <si>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</si>
  <si>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</si>
  <si>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</si>
  <si>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</si>
  <si>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</si>
  <si>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</si>
  <si>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</si>
  <si>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</si>
  <si>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</si>
  <si>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</si>
  <si>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</si>
  <si>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</si>
  <si>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</si>
  <si>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</si>
  <si>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</si>
  <si>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</si>
  <si>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</si>
  <si>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</si>
  <si>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</si>
  <si>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</si>
  <si>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</si>
  <si>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</si>
  <si>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</si>
  <si>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</si>
  <si>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</si>
  <si>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</si>
  <si>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</si>
  <si>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</si>
  <si>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</si>
  <si>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</si>
  <si>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</si>
  <si>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</si>
  <si>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</si>
  <si>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</si>
  <si>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</si>
  <si>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</si>
  <si>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</si>
  <si>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</si>
  <si>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</si>
  <si>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</si>
  <si>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</si>
  <si>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</si>
  <si>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</si>
  <si>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</si>
  <si>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</si>
  <si>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</si>
  <si>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</si>
  <si>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</si>
  <si>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</si>
  <si>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</si>
  <si>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</si>
  <si>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</si>
  <si>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</si>
  <si>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</si>
  <si>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</si>
  <si>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</si>
  <si>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</si>
  <si>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</si>
  <si>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</si>
  <si>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</si>
  <si>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</si>
  <si>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</si>
  <si>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</si>
  <si>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</si>
  <si>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</si>
  <si>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</si>
  <si>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</si>
  <si>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</si>
  <si>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</si>
  <si>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</si>
  <si>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</si>
  <si>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</si>
  <si>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</si>
  <si>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</si>
  <si>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</si>
  <si>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</si>
  <si>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</si>
  <si>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</si>
  <si>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</si>
  <si>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</si>
  <si>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</si>
  <si>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</si>
  <si>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</si>
  <si>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</si>
  <si>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</si>
  <si>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</si>
  <si>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</si>
  <si>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</si>
  <si>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</si>
  <si>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</si>
  <si>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</si>
  <si>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</si>
  <si>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</si>
  <si>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</si>
  <si>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</si>
  <si>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は、１００％以上で推移し、費用を下水道使用料や一般会計補助金等の収益で賄えている状況であるが、減少傾向にある。一方、⑤経費回収率は１００％未満で推移し、費用を収益の柱である下水道使用料で賄えていないことを示している。①⑤の６年度の減は、ともに資産減耗費等の増によるものである。
　②累積欠損金比率は各年度０％で、累積欠損金が生じていないことを示している。
　③流動比率は、１００％以上で推移し、短期的な債務に対し支払うことができる現金等を保有できている状況である。
　④企業債残高対事業規模比率は、横ばい状況を維持しており、類似団体に比べて大幅に低いが、施設や管の老朽化が類似団体に比べ高い（2.老朽化の状況①②参照）ことから、今後の施設の更新を見据えた企業債の適切な活用などの取組が必要である。
　⑥汚水処理原価は、上昇傾向であるが、類似団体に比べ低い費用で処理できている。今後も同原価の抑制に取り組んでいく。６年度の増は、①⑤と同様の理由によるものである。
　⑦施設利用率は、類似都市と比べ高い状況にある。なお、３年度に施設の統廃合による一処理場の廃止により上昇し、以降は横ばい状況である。
　⑧水洗化率は、９８％強で横ばい状況だが、類似団体に比べ高い状況である。今後も、広報、助成等水洗化の取組を進めていく。
</t>
    <rPh sb="129" eb="131">
      <t>シサン</t>
    </rPh>
    <rPh sb="131" eb="133">
      <t>ゲンモウ</t>
    </rPh>
    <rPh sb="136" eb="137">
      <t>ゾウ</t>
    </rPh>
    <rPh sb="367" eb="369">
      <t>ジョウショウ</t>
    </rPh>
    <rPh sb="369" eb="371">
      <t>ケイコウ</t>
    </rPh>
    <rPh sb="418" eb="419">
      <t>ゾウ</t>
    </rPh>
    <phoneticPr fontId="4"/>
  </si>
  <si>
    <t>　①有形固定資産減価償却率は、類似団体より高く、上昇傾向であり、既存施設の経過年数が高まっている。
　②管渠老朽化率は、類似団体より高く、老朽化が進行している。なお、３年度の上昇幅が大きな理由は、昭和４６年に供用開始した大規模住宅団地の汚水管等の法定耐用年数が経過したためである。
　③管渠改善率は、類似団体と比べ、高い水準である。
　以上のことから、老朽化への対応は行っているものの、全体的に既存施設の経過年数が高まる傾向にあるため、予防保全や長寿命化対策などを着実に進めていく必要がある。</t>
    <rPh sb="24" eb="26">
      <t>ジョウショウ</t>
    </rPh>
    <rPh sb="26" eb="28">
      <t>ケイコウ</t>
    </rPh>
    <rPh sb="160" eb="162">
      <t>スイジュン</t>
    </rPh>
    <phoneticPr fontId="4"/>
  </si>
  <si>
    <t>　経営の健全性・効率性については、経常収支比率は１００％以上だが、人口減少などによる下水道収益の減少や資材単価及び労務単価の上昇傾向などにより、経費回収率は１００％未満となっており、一層の経費縮減などの合理化に努めるとともに、自己資金の確保や企業債の適切な活用に努めるなど経営基盤の強化を図る必要がある。
　老朽化の状況については、今後も、財源確保や人材確保に努めながら、計画に基づく長寿命化など、効率的に更新を行っていく必要がある。
　これら諸課題に対応するため「第２期鹿児島市上下水道事業経営計画」に掲げる取組を着実に実施していく。</t>
    <rPh sb="42" eb="45">
      <t>ゲスイドウ</t>
    </rPh>
    <rPh sb="45" eb="47">
      <t>シュウエキ</t>
    </rPh>
    <rPh sb="175" eb="179">
      <t>ジンザイカクホ</t>
    </rPh>
    <rPh sb="252" eb="253">
      <t>カカ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</si>
</sst>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0.27</c:v>
                </c:pt>
                <c:pt idx="1">
                  <c:v>0.31</c:v>
                </c:pt>
                <c:pt idx="2">
                  <c:v>0.25</c:v>
                </c:pt>
                <c:pt idx="3">
                  <c:v>0.24</c:v>
                </c:pt>
                <c:pt idx="4">
                  <c:v>0.32</c:v>
                </c:pt>
              </c:numCache>
            </c:numRef>
          </c:val>
          <c:extLst>
            <c:ext xmlns:c16="http://schemas.microsoft.com/office/drawing/2014/chart" uri="{C3380CC4-5D6E-409C-BE32-E72D297353CC}">
              <c16:uniqueId val="{00000000-D523-4273-A086-3B19F58E66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D523-4273-A086-3B19F58E66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75.709999999999994</c:v>
                </c:pt>
                <c:pt idx="1">
                  <c:v>81.709999999999994</c:v>
                </c:pt>
                <c:pt idx="2">
                  <c:v>80.040000000000006</c:v>
                </c:pt>
                <c:pt idx="3">
                  <c:v>79.58</c:v>
                </c:pt>
                <c:pt idx="4">
                  <c:v>80.89</c:v>
                </c:pt>
              </c:numCache>
            </c:numRef>
          </c:val>
          <c:extLst>
            <c:ext xmlns:c16="http://schemas.microsoft.com/office/drawing/2014/chart" uri="{C3380CC4-5D6E-409C-BE32-E72D297353CC}">
              <c16:uniqueId val="{00000000-92CD-4B1C-B6E3-61EA7F05C3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92CD-4B1C-B6E3-61EA7F05C3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98.24</c:v>
                </c:pt>
                <c:pt idx="1">
                  <c:v>98.38</c:v>
                </c:pt>
                <c:pt idx="2">
                  <c:v>98.42</c:v>
                </c:pt>
                <c:pt idx="3">
                  <c:v>98.47</c:v>
                </c:pt>
                <c:pt idx="4">
                  <c:v>98.53</c:v>
                </c:pt>
              </c:numCache>
            </c:numRef>
          </c:val>
          <c:extLst>
            <c:ext xmlns:c16="http://schemas.microsoft.com/office/drawing/2014/chart" uri="{C3380CC4-5D6E-409C-BE32-E72D297353CC}">
              <c16:uniqueId val="{00000000-0FB1-4648-B600-C27FB67BF2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0FB1-4648-B600-C27FB67BF2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106.42</c:v>
                </c:pt>
                <c:pt idx="1">
                  <c:v>105.44</c:v>
                </c:pt>
                <c:pt idx="2">
                  <c:v>100.93</c:v>
                </c:pt>
                <c:pt idx="3">
                  <c:v>102.88</c:v>
                </c:pt>
                <c:pt idx="4">
                  <c:v>100.72</c:v>
                </c:pt>
              </c:numCache>
            </c:numRef>
          </c:val>
          <c:extLst>
            <c:ext xmlns:c16="http://schemas.microsoft.com/office/drawing/2014/chart" uri="{C3380CC4-5D6E-409C-BE32-E72D297353CC}">
              <c16:uniqueId val="{00000000-6159-4B58-8B45-13F8F6D395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6159-4B58-8B45-13F8F6D395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46.63</c:v>
                </c:pt>
                <c:pt idx="1">
                  <c:v>48.14</c:v>
                </c:pt>
                <c:pt idx="2">
                  <c:v>49.56</c:v>
                </c:pt>
                <c:pt idx="3">
                  <c:v>51.11</c:v>
                </c:pt>
                <c:pt idx="4">
                  <c:v>51.44</c:v>
                </c:pt>
              </c:numCache>
            </c:numRef>
          </c:val>
          <c:extLst>
            <c:ext xmlns:c16="http://schemas.microsoft.com/office/drawing/2014/chart" uri="{C3380CC4-5D6E-409C-BE32-E72D297353CC}">
              <c16:uniqueId val="{00000000-04F0-479E-90E1-709C291C67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04F0-479E-90E1-709C291C67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6.07</c:v>
                </c:pt>
                <c:pt idx="1">
                  <c:v>9.69</c:v>
                </c:pt>
                <c:pt idx="2">
                  <c:v>11.42</c:v>
                </c:pt>
                <c:pt idx="3">
                  <c:v>14.36</c:v>
                </c:pt>
                <c:pt idx="4">
                  <c:v>15.69</c:v>
                </c:pt>
              </c:numCache>
            </c:numRef>
          </c:val>
          <c:extLst>
            <c:ext xmlns:c16="http://schemas.microsoft.com/office/drawing/2014/chart" uri="{C3380CC4-5D6E-409C-BE32-E72D297353CC}">
              <c16:uniqueId val="{00000000-206C-45E1-8B35-1D75312EFE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206C-45E1-8B35-1D75312EFE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3A-4C0E-985B-50D700AA83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673A-4C0E-985B-50D700AA83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173.91</c:v>
                </c:pt>
                <c:pt idx="1">
                  <c:v>180.79</c:v>
                </c:pt>
                <c:pt idx="2">
                  <c:v>175.75</c:v>
                </c:pt>
                <c:pt idx="3">
                  <c:v>167.9</c:v>
                </c:pt>
                <c:pt idx="4">
                  <c:v>173.88</c:v>
                </c:pt>
              </c:numCache>
            </c:numRef>
          </c:val>
          <c:extLst>
            <c:ext xmlns:c16="http://schemas.microsoft.com/office/drawing/2014/chart" uri="{C3380CC4-5D6E-409C-BE32-E72D297353CC}">
              <c16:uniqueId val="{00000000-807D-4DF7-A0F9-9D8DA86ABA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807D-4DF7-A0F9-9D8DA86ABA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456.64</c:v>
                </c:pt>
                <c:pt idx="1">
                  <c:v>454.5</c:v>
                </c:pt>
                <c:pt idx="2">
                  <c:v>451.9</c:v>
                </c:pt>
                <c:pt idx="3">
                  <c:v>442.68</c:v>
                </c:pt>
                <c:pt idx="4">
                  <c:v>446.79</c:v>
                </c:pt>
              </c:numCache>
            </c:numRef>
          </c:val>
          <c:extLst>
            <c:ext xmlns:c16="http://schemas.microsoft.com/office/drawing/2014/chart" uri="{C3380CC4-5D6E-409C-BE32-E72D297353CC}">
              <c16:uniqueId val="{00000000-4409-44B8-9322-44CC96C54D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4409-44B8-9322-44CC96C54D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97.02</c:v>
                </c:pt>
                <c:pt idx="1">
                  <c:v>97.44</c:v>
                </c:pt>
                <c:pt idx="2">
                  <c:v>91.06</c:v>
                </c:pt>
                <c:pt idx="3">
                  <c:v>94.51</c:v>
                </c:pt>
                <c:pt idx="4">
                  <c:v>90.96</c:v>
                </c:pt>
              </c:numCache>
            </c:numRef>
          </c:val>
          <c:extLst>
            <c:ext xmlns:c16="http://schemas.microsoft.com/office/drawing/2014/chart" uri="{C3380CC4-5D6E-409C-BE32-E72D297353CC}">
              <c16:uniqueId val="{00000000-4DE9-4DF4-B51F-90DE1427D8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4DE9-4DF4-B51F-90DE1427D8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107.68</c:v>
                </c:pt>
                <c:pt idx="1">
                  <c:v>107.75</c:v>
                </c:pt>
                <c:pt idx="2">
                  <c:v>116.11</c:v>
                </c:pt>
                <c:pt idx="3">
                  <c:v>112.87</c:v>
                </c:pt>
                <c:pt idx="4">
                  <c:v>117.98</c:v>
                </c:pt>
              </c:numCache>
            </c:numRef>
          </c:val>
          <c:extLst>
            <c:ext xmlns:c16="http://schemas.microsoft.com/office/drawing/2014/chart" uri="{C3380CC4-5D6E-409C-BE32-E72D297353CC}">
              <c16:uniqueId val="{00000000-C283-4D75-B773-8F3B31EDC2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C283-4D75-B773-8F3B31EDC2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鹿児島市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v>
      </c>
      <c r="AE8" s="65"/>
      <c r="AF8" s="65"/>
      <c r="AG8" s="65"/>
      <c r="AH8" s="65"/>
      <c r="AI8" s="65"/>
      <c r="AJ8" s="65"/>
      <c r="AK8" s="3"/>
      <c r="AL8" s="44">
        <f>データ!S6</f>
        <v>591263</v>
      </c>
      <c r="AM8" s="44"/>
      <c r="AN8" s="44"/>
      <c r="AO8" s="44"/>
      <c r="AP8" s="44"/>
      <c r="AQ8" s="44"/>
      <c r="AR8" s="44"/>
      <c r="AS8" s="44"/>
      <c r="AT8" s="45">
        <f>データ!T6</f>
        <v>547.61</v>
      </c>
      <c r="AU8" s="45"/>
      <c r="AV8" s="45"/>
      <c r="AW8" s="45"/>
      <c r="AX8" s="45"/>
      <c r="AY8" s="45"/>
      <c r="AZ8" s="45"/>
      <c r="BA8" s="45"/>
      <c r="BB8" s="45">
        <f>データ!U6</f>
        <v>1079.72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67.14</v>
      </c>
      <c r="J10" s="45"/>
      <c r="K10" s="45"/>
      <c r="L10" s="45"/>
      <c r="M10" s="45"/>
      <c r="N10" s="45"/>
      <c r="O10" s="45"/>
      <c r="P10" s="45">
        <f>データ!P6</f>
        <v>78.56</v>
      </c>
      <c r="Q10" s="45"/>
      <c r="R10" s="45"/>
      <c r="S10" s="45"/>
      <c r="T10" s="45"/>
      <c r="U10" s="45"/>
      <c r="V10" s="45"/>
      <c r="W10" s="45">
        <f>データ!Q6</f>
        <v>88.29</v>
      </c>
      <c r="X10" s="45"/>
      <c r="Y10" s="45"/>
      <c r="Z10" s="45"/>
      <c r="AA10" s="45"/>
      <c r="AB10" s="45"/>
      <c r="AC10" s="45"/>
      <c r="AD10" s="44">
        <f>データ!R6</f>
        <v>1837</v>
      </c>
      <c r="AE10" s="44"/>
      <c r="AF10" s="44"/>
      <c r="AG10" s="44"/>
      <c r="AH10" s="44"/>
      <c r="AI10" s="44"/>
      <c r="AJ10" s="44"/>
      <c r="AK10" s="2"/>
      <c r="AL10" s="44">
        <f>データ!V6</f>
        <v>462400</v>
      </c>
      <c r="AM10" s="44"/>
      <c r="AN10" s="44"/>
      <c r="AO10" s="44"/>
      <c r="AP10" s="44"/>
      <c r="AQ10" s="44"/>
      <c r="AR10" s="44"/>
      <c r="AS10" s="44"/>
      <c r="AT10" s="45">
        <f>データ!W6</f>
        <v>71.349999999999994</v>
      </c>
      <c r="AU10" s="45"/>
      <c r="AV10" s="45"/>
      <c r="AW10" s="45"/>
      <c r="AX10" s="45"/>
      <c r="AY10" s="45"/>
      <c r="AZ10" s="45"/>
      <c r="BA10" s="45"/>
      <c r="BB10" s="45">
        <f>データ!X6</f>
        <v>6480.73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qm2Ps22ccf2bAu/2i7KUHj/GgpUdsmuDfwAA6ZEvZ2AfmogwL+nbKSjxIRpxsV9LUmPh6nxkXy3/5iHnDzKg==" saltValue="tbMFhy1GKkWdUl6hYGki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462012</v>
      </c>
      <c r="D6" s="19">
        <f t="shared" si="3"/>
        <v>46</v>
      </c>
      <c r="E6" s="19">
        <f t="shared" si="3"/>
        <v>17</v>
      </c>
      <c r="F6" s="19">
        <f t="shared" si="3"/>
        <v>1</v>
      </c>
      <c r="G6" s="19">
        <f t="shared" si="3"/>
        <v>0</v>
      </c>
      <c r="H6" s="19" t="str">
        <f t="shared" si="3"/>
        <v>鹿児島県　鹿児島市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67.14</v>
      </c>
      <c r="P6" s="20">
        <f t="shared" si="3"/>
        <v>78.56</v>
      </c>
      <c r="Q6" s="20">
        <f t="shared" si="3"/>
        <v>88.29</v>
      </c>
      <c r="R6" s="20">
        <f t="shared" si="3"/>
        <v>1837</v>
      </c>
      <c r="S6" s="20">
        <f t="shared" si="3"/>
        <v>591263</v>
      </c>
      <c r="T6" s="20">
        <f t="shared" si="3"/>
        <v>547.61</v>
      </c>
      <c r="U6" s="20">
        <f t="shared" si="3"/>
        <v>1079.72</v>
      </c>
      <c r="V6" s="20">
        <f t="shared" si="3"/>
        <v>462400</v>
      </c>
      <c r="W6" s="20">
        <f t="shared" si="3"/>
        <v>71.349999999999994</v>
      </c>
      <c r="X6" s="20">
        <f t="shared" si="3"/>
        <v>6480.73</v>
      </c>
      <c r="Y6" s="21">
        <f>IF(Y7="",NA(),Y7)</f>
        <v>106.42</v>
      </c>
      <c r="Z6" s="21">
        <f t="shared" ref="Z6:AH6" si="4">IF(Z7="",NA(),Z7)</f>
        <v>105.44</v>
      </c>
      <c r="AA6" s="21">
        <f t="shared" si="4"/>
        <v>100.93</v>
      </c>
      <c r="AB6" s="21">
        <f t="shared" si="4"/>
        <v>102.88</v>
      </c>
      <c r="AC6" s="21">
        <f t="shared" si="4"/>
        <v>100.72</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173.91</v>
      </c>
      <c r="AV6" s="21">
        <f t="shared" ref="AV6:BD6" si="6">IF(AV7="",NA(),AV7)</f>
        <v>180.79</v>
      </c>
      <c r="AW6" s="21">
        <f t="shared" si="6"/>
        <v>175.75</v>
      </c>
      <c r="AX6" s="21">
        <f t="shared" si="6"/>
        <v>167.9</v>
      </c>
      <c r="AY6" s="21">
        <f t="shared" si="6"/>
        <v>173.88</v>
      </c>
      <c r="AZ6" s="21">
        <f t="shared" si="6"/>
        <v>72.930000000000007</v>
      </c>
      <c r="BA6" s="21">
        <f t="shared" si="6"/>
        <v>80.08</v>
      </c>
      <c r="BB6" s="21">
        <f t="shared" si="6"/>
        <v>87.33</v>
      </c>
      <c r="BC6" s="21">
        <f t="shared" si="6"/>
        <v>92.26</v>
      </c>
      <c r="BD6" s="21">
        <f t="shared" si="6"/>
        <v>99.9</v>
      </c>
      <c r="BE6" s="20" t="str">
        <f>IF(BE7="","",IF(BE7="-","【-】","【"&amp;SUBSTITUTE(TEXT(BE7,"#,##0.00"),"-","△")&amp;"】"))</f>
        <v>【82.75】</v>
      </c>
      <c r="BF6" s="21">
        <f>IF(BF7="",NA(),BF7)</f>
        <v>456.64</v>
      </c>
      <c r="BG6" s="21">
        <f t="shared" ref="BG6:BO6" si="7">IF(BG7="",NA(),BG7)</f>
        <v>454.5</v>
      </c>
      <c r="BH6" s="21">
        <f t="shared" si="7"/>
        <v>451.9</v>
      </c>
      <c r="BI6" s="21">
        <f t="shared" si="7"/>
        <v>442.68</v>
      </c>
      <c r="BJ6" s="21">
        <f t="shared" si="7"/>
        <v>446.79</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97.02</v>
      </c>
      <c r="BR6" s="21">
        <f t="shared" ref="BR6:BZ6" si="8">IF(BR7="",NA(),BR7)</f>
        <v>97.44</v>
      </c>
      <c r="BS6" s="21">
        <f t="shared" si="8"/>
        <v>91.06</v>
      </c>
      <c r="BT6" s="21">
        <f t="shared" si="8"/>
        <v>94.51</v>
      </c>
      <c r="BU6" s="21">
        <f t="shared" si="8"/>
        <v>90.96</v>
      </c>
      <c r="BV6" s="21">
        <f t="shared" si="8"/>
        <v>98.61</v>
      </c>
      <c r="BW6" s="21">
        <f t="shared" si="8"/>
        <v>98.75</v>
      </c>
      <c r="BX6" s="21">
        <f t="shared" si="8"/>
        <v>98.36</v>
      </c>
      <c r="BY6" s="21">
        <f t="shared" si="8"/>
        <v>97.29</v>
      </c>
      <c r="BZ6" s="21">
        <f t="shared" si="8"/>
        <v>99.29</v>
      </c>
      <c r="CA6" s="20" t="str">
        <f>IF(CA7="","",IF(CA7="-","【-】","【"&amp;SUBSTITUTE(TEXT(CA7,"#,##0.00"),"-","△")&amp;"】"))</f>
        <v>【97.94】</v>
      </c>
      <c r="CB6" s="21">
        <f>IF(CB7="",NA(),CB7)</f>
        <v>107.68</v>
      </c>
      <c r="CC6" s="21">
        <f t="shared" ref="CC6:CK6" si="9">IF(CC7="",NA(),CC7)</f>
        <v>107.75</v>
      </c>
      <c r="CD6" s="21">
        <f t="shared" si="9"/>
        <v>116.11</v>
      </c>
      <c r="CE6" s="21">
        <f t="shared" si="9"/>
        <v>112.87</v>
      </c>
      <c r="CF6" s="21">
        <f t="shared" si="9"/>
        <v>117.98</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75.709999999999994</v>
      </c>
      <c r="CN6" s="21">
        <f t="shared" ref="CN6:CV6" si="10">IF(CN7="",NA(),CN7)</f>
        <v>81.709999999999994</v>
      </c>
      <c r="CO6" s="21">
        <f t="shared" si="10"/>
        <v>80.040000000000006</v>
      </c>
      <c r="CP6" s="21">
        <f t="shared" si="10"/>
        <v>79.58</v>
      </c>
      <c r="CQ6" s="21">
        <f t="shared" si="10"/>
        <v>80.89</v>
      </c>
      <c r="CR6" s="21">
        <f t="shared" si="10"/>
        <v>61.7</v>
      </c>
      <c r="CS6" s="21">
        <f t="shared" si="10"/>
        <v>63.04</v>
      </c>
      <c r="CT6" s="21">
        <f t="shared" si="10"/>
        <v>60.55</v>
      </c>
      <c r="CU6" s="21">
        <f t="shared" si="10"/>
        <v>61.49</v>
      </c>
      <c r="CV6" s="21">
        <f t="shared" si="10"/>
        <v>62.15</v>
      </c>
      <c r="CW6" s="20" t="str">
        <f>IF(CW7="","",IF(CW7="-","【-】","【"&amp;SUBSTITUTE(TEXT(CW7,"#,##0.00"),"-","△")&amp;"】"))</f>
        <v>【60.13】</v>
      </c>
      <c r="CX6" s="21">
        <f>IF(CX7="",NA(),CX7)</f>
        <v>98.24</v>
      </c>
      <c r="CY6" s="21">
        <f t="shared" ref="CY6:DG6" si="11">IF(CY7="",NA(),CY7)</f>
        <v>98.38</v>
      </c>
      <c r="CZ6" s="21">
        <f t="shared" si="11"/>
        <v>98.42</v>
      </c>
      <c r="DA6" s="21">
        <f t="shared" si="11"/>
        <v>98.47</v>
      </c>
      <c r="DB6" s="21">
        <f t="shared" si="11"/>
        <v>98.53</v>
      </c>
      <c r="DC6" s="21">
        <f t="shared" si="11"/>
        <v>94.56</v>
      </c>
      <c r="DD6" s="21">
        <f t="shared" si="11"/>
        <v>94.75</v>
      </c>
      <c r="DE6" s="21">
        <f t="shared" si="11"/>
        <v>94.92</v>
      </c>
      <c r="DF6" s="21">
        <f t="shared" si="11"/>
        <v>95.01</v>
      </c>
      <c r="DG6" s="21">
        <f t="shared" si="11"/>
        <v>94.96</v>
      </c>
      <c r="DH6" s="20" t="str">
        <f>IF(DH7="","",IF(DH7="-","【-】","【"&amp;SUBSTITUTE(TEXT(DH7,"#,##0.00"),"-","△")&amp;"】"))</f>
        <v>【96.00】</v>
      </c>
      <c r="DI6" s="21">
        <f>IF(DI7="",NA(),DI7)</f>
        <v>46.63</v>
      </c>
      <c r="DJ6" s="21">
        <f t="shared" ref="DJ6:DR6" si="12">IF(DJ7="",NA(),DJ7)</f>
        <v>48.14</v>
      </c>
      <c r="DK6" s="21">
        <f t="shared" si="12"/>
        <v>49.56</v>
      </c>
      <c r="DL6" s="21">
        <f t="shared" si="12"/>
        <v>51.11</v>
      </c>
      <c r="DM6" s="21">
        <f t="shared" si="12"/>
        <v>51.44</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6.07</v>
      </c>
      <c r="DU6" s="21">
        <f t="shared" ref="DU6:EC6" si="13">IF(DU7="",NA(),DU7)</f>
        <v>9.69</v>
      </c>
      <c r="DV6" s="21">
        <f t="shared" si="13"/>
        <v>11.42</v>
      </c>
      <c r="DW6" s="21">
        <f t="shared" si="13"/>
        <v>14.36</v>
      </c>
      <c r="DX6" s="21">
        <f t="shared" si="13"/>
        <v>15.69</v>
      </c>
      <c r="DY6" s="21">
        <f t="shared" si="13"/>
        <v>5.64</v>
      </c>
      <c r="DZ6" s="21">
        <f t="shared" si="13"/>
        <v>6.43</v>
      </c>
      <c r="EA6" s="21">
        <f t="shared" si="13"/>
        <v>7.75</v>
      </c>
      <c r="EB6" s="21">
        <f t="shared" si="13"/>
        <v>9.44</v>
      </c>
      <c r="EC6" s="21">
        <f t="shared" si="13"/>
        <v>10.69</v>
      </c>
      <c r="ED6" s="20" t="str">
        <f>IF(ED7="","",IF(ED7="-","【-】","【"&amp;SUBSTITUTE(TEXT(ED7,"#,##0.00"),"-","△")&amp;"】"))</f>
        <v>【9.46】</v>
      </c>
      <c r="EE6" s="21">
        <f>IF(EE7="",NA(),EE7)</f>
        <v>0.27</v>
      </c>
      <c r="EF6" s="21">
        <f t="shared" ref="EF6:EN6" si="14">IF(EF7="",NA(),EF7)</f>
        <v>0.31</v>
      </c>
      <c r="EG6" s="21">
        <f t="shared" si="14"/>
        <v>0.25</v>
      </c>
      <c r="EH6" s="21">
        <f t="shared" si="14"/>
        <v>0.24</v>
      </c>
      <c r="EI6" s="21">
        <f t="shared" si="14"/>
        <v>0.32</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462012</v>
      </c>
      <c r="D7" s="23">
        <v>46</v>
      </c>
      <c r="E7" s="23">
        <v>17</v>
      </c>
      <c r="F7" s="23">
        <v>1</v>
      </c>
      <c r="G7" s="23">
        <v>0</v>
      </c>
      <c r="H7" s="23" t="s">
        <v>96</v>
      </c>
      <c r="I7" s="23" t="s">
        <v>97</v>
      </c>
      <c r="J7" s="23" t="s">
        <v>98</v>
      </c>
      <c r="K7" s="23" t="s">
        <v>99</v>
      </c>
      <c r="L7" s="23" t="s">
        <v>100</v>
      </c>
      <c r="M7" s="23" t="s">
        <v>101</v>
      </c>
      <c r="N7" s="24" t="s">
        <v>102</v>
      </c>
      <c r="O7" s="24">
        <v>67.14</v>
      </c>
      <c r="P7" s="24">
        <v>78.56</v>
      </c>
      <c r="Q7" s="24">
        <v>88.29</v>
      </c>
      <c r="R7" s="24">
        <v>1837</v>
      </c>
      <c r="S7" s="24">
        <v>591263</v>
      </c>
      <c r="T7" s="24">
        <v>547.61</v>
      </c>
      <c r="U7" s="24">
        <v>1079.72</v>
      </c>
      <c r="V7" s="24">
        <v>462400</v>
      </c>
      <c r="W7" s="24">
        <v>71.349999999999994</v>
      </c>
      <c r="X7" s="24">
        <v>6480.73</v>
      </c>
      <c r="Y7" s="24">
        <v>106.42</v>
      </c>
      <c r="Z7" s="24">
        <v>105.44</v>
      </c>
      <c r="AA7" s="24">
        <v>100.93</v>
      </c>
      <c r="AB7" s="24">
        <v>102.88</v>
      </c>
      <c r="AC7" s="24">
        <v>100.72</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173.91</v>
      </c>
      <c r="AV7" s="24">
        <v>180.79</v>
      </c>
      <c r="AW7" s="24">
        <v>175.75</v>
      </c>
      <c r="AX7" s="24">
        <v>167.9</v>
      </c>
      <c r="AY7" s="24">
        <v>173.88</v>
      </c>
      <c r="AZ7" s="24">
        <v>72.930000000000007</v>
      </c>
      <c r="BA7" s="24">
        <v>80.08</v>
      </c>
      <c r="BB7" s="24">
        <v>87.33</v>
      </c>
      <c r="BC7" s="24">
        <v>92.26</v>
      </c>
      <c r="BD7" s="24">
        <v>99.9</v>
      </c>
      <c r="BE7" s="24">
        <v>82.75</v>
      </c>
      <c r="BF7" s="24">
        <v>456.64</v>
      </c>
      <c r="BG7" s="24">
        <v>454.5</v>
      </c>
      <c r="BH7" s="24">
        <v>451.9</v>
      </c>
      <c r="BI7" s="24">
        <v>442.68</v>
      </c>
      <c r="BJ7" s="24">
        <v>446.79</v>
      </c>
      <c r="BK7" s="24">
        <v>730.52</v>
      </c>
      <c r="BL7" s="24">
        <v>672.33</v>
      </c>
      <c r="BM7" s="24">
        <v>668.8</v>
      </c>
      <c r="BN7" s="24">
        <v>652.79999999999995</v>
      </c>
      <c r="BO7" s="24">
        <v>624.62</v>
      </c>
      <c r="BP7" s="24">
        <v>602.55999999999995</v>
      </c>
      <c r="BQ7" s="24">
        <v>97.02</v>
      </c>
      <c r="BR7" s="24">
        <v>97.44</v>
      </c>
      <c r="BS7" s="24">
        <v>91.06</v>
      </c>
      <c r="BT7" s="24">
        <v>94.51</v>
      </c>
      <c r="BU7" s="24">
        <v>90.96</v>
      </c>
      <c r="BV7" s="24">
        <v>98.61</v>
      </c>
      <c r="BW7" s="24">
        <v>98.75</v>
      </c>
      <c r="BX7" s="24">
        <v>98.36</v>
      </c>
      <c r="BY7" s="24">
        <v>97.29</v>
      </c>
      <c r="BZ7" s="24">
        <v>99.29</v>
      </c>
      <c r="CA7" s="24">
        <v>97.94</v>
      </c>
      <c r="CB7" s="24">
        <v>107.68</v>
      </c>
      <c r="CC7" s="24">
        <v>107.75</v>
      </c>
      <c r="CD7" s="24">
        <v>116.11</v>
      </c>
      <c r="CE7" s="24">
        <v>112.87</v>
      </c>
      <c r="CF7" s="24">
        <v>117.98</v>
      </c>
      <c r="CG7" s="24">
        <v>141.24</v>
      </c>
      <c r="CH7" s="24">
        <v>142.03</v>
      </c>
      <c r="CI7" s="24">
        <v>142.11000000000001</v>
      </c>
      <c r="CJ7" s="24">
        <v>145.49</v>
      </c>
      <c r="CK7" s="24">
        <v>144.28</v>
      </c>
      <c r="CL7" s="24">
        <v>140.97999999999999</v>
      </c>
      <c r="CM7" s="24">
        <v>75.709999999999994</v>
      </c>
      <c r="CN7" s="24">
        <v>81.709999999999994</v>
      </c>
      <c r="CO7" s="24">
        <v>80.040000000000006</v>
      </c>
      <c r="CP7" s="24">
        <v>79.58</v>
      </c>
      <c r="CQ7" s="24">
        <v>80.89</v>
      </c>
      <c r="CR7" s="24">
        <v>61.7</v>
      </c>
      <c r="CS7" s="24">
        <v>63.04</v>
      </c>
      <c r="CT7" s="24">
        <v>60.55</v>
      </c>
      <c r="CU7" s="24">
        <v>61.49</v>
      </c>
      <c r="CV7" s="24">
        <v>62.15</v>
      </c>
      <c r="CW7" s="24">
        <v>60.13</v>
      </c>
      <c r="CX7" s="24">
        <v>98.24</v>
      </c>
      <c r="CY7" s="24">
        <v>98.38</v>
      </c>
      <c r="CZ7" s="24">
        <v>98.42</v>
      </c>
      <c r="DA7" s="24">
        <v>98.47</v>
      </c>
      <c r="DB7" s="24">
        <v>98.53</v>
      </c>
      <c r="DC7" s="24">
        <v>94.56</v>
      </c>
      <c r="DD7" s="24">
        <v>94.75</v>
      </c>
      <c r="DE7" s="24">
        <v>94.92</v>
      </c>
      <c r="DF7" s="24">
        <v>95.01</v>
      </c>
      <c r="DG7" s="24">
        <v>94.96</v>
      </c>
      <c r="DH7" s="24">
        <v>96</v>
      </c>
      <c r="DI7" s="24">
        <v>46.63</v>
      </c>
      <c r="DJ7" s="24">
        <v>48.14</v>
      </c>
      <c r="DK7" s="24">
        <v>49.56</v>
      </c>
      <c r="DL7" s="24">
        <v>51.11</v>
      </c>
      <c r="DM7" s="24">
        <v>51.44</v>
      </c>
      <c r="DN7" s="24">
        <v>28.87</v>
      </c>
      <c r="DO7" s="24">
        <v>31.34</v>
      </c>
      <c r="DP7" s="24">
        <v>32.909999999999997</v>
      </c>
      <c r="DQ7" s="24">
        <v>34.869999999999997</v>
      </c>
      <c r="DR7" s="24">
        <v>36.700000000000003</v>
      </c>
      <c r="DS7" s="24">
        <v>42.2</v>
      </c>
      <c r="DT7" s="24">
        <v>6.07</v>
      </c>
      <c r="DU7" s="24">
        <v>9.69</v>
      </c>
      <c r="DV7" s="24">
        <v>11.42</v>
      </c>
      <c r="DW7" s="24">
        <v>14.36</v>
      </c>
      <c r="DX7" s="24">
        <v>15.69</v>
      </c>
      <c r="DY7" s="24">
        <v>5.64</v>
      </c>
      <c r="DZ7" s="24">
        <v>6.43</v>
      </c>
      <c r="EA7" s="24">
        <v>7.75</v>
      </c>
      <c r="EB7" s="24">
        <v>9.44</v>
      </c>
      <c r="EC7" s="24">
        <v>10.69</v>
      </c>
      <c r="ED7" s="24">
        <v>9.4600000000000009</v>
      </c>
      <c r="EE7" s="24">
        <v>0.27</v>
      </c>
      <c r="EF7" s="24">
        <v>0.31</v>
      </c>
      <c r="EG7" s="24">
        <v>0.25</v>
      </c>
      <c r="EH7" s="24">
        <v>0.24</v>
      </c>
      <c r="EI7" s="24">
        <v>0.32</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2026-02-24T02:20:05Z</cp:lastPrinted>
  <dcterms:created xsi:type="dcterms:W3CDTF">2025-12-23T06:06:33Z</dcterms:created>
  <dcterms:modified xsi:type="dcterms:W3CDTF">2026-03-02T06:49:45Z</dcterms:modified>
  <cp:category/>
</cp:coreProperties>
</file>