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1 鹿児島市\"/>
    </mc:Choice>
  </mc:AlternateContent>
  <xr:revisionPtr revIDLastSave="0" documentId="13_ncr:1_{4A28956F-65B1-4585-ADA2-2511C165ECFB}" xr6:coauthVersionLast="47" xr6:coauthVersionMax="47" xr10:uidLastSave="{00000000-0000-0000-0000-000000000000}"/>
  <workbookProtection workbookAlgorithmName="SHA-512" workbookHashValue="K79gtI4EnusQ5UU8LlqiIQkwvNNBy5LihZwP/a+ChrdCZmODBw18UvYJpzWCp7TgBSjbAybJqxm7lB6HiO2ZHA==" workbookSaltValue="A4lOP48XJuXrRqBuF7EhM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W10" i="4" s="1"/>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E85" i="4"/>
  <c r="BB10" i="4"/>
  <c r="AT10" i="4"/>
  <c r="AL10" i="4"/>
  <c r="B10" i="4"/>
  <c r="AL8"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<sst xmlns="http://schemas.openxmlformats.org/spreadsheetml/2006/main" count="228" uniqueCount="113">
  <si>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</si>
  <si>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</si>
  <si>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</si>
  <si>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</si>
  <si>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</si>
  <si>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</si>
  <si>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</si>
  <si>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</si>
  <si>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</si>
  <si>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</si>
  <si>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</si>
  <si>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</si>
  <si>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</si>
  <si>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</si>
  <si>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</si>
  <si>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</si>
  <si>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</si>
  <si>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</si>
  <si>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</si>
  <si>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</si>
  <si>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</si>
  <si>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</si>
  <si>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</si>
  <si>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</si>
  <si>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</si>
  <si>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</si>
  <si>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</si>
  <si>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</si>
  <si>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</si>
  <si>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</si>
  <si>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</si>
  <si>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</si>
  <si>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</si>
  <si>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</si>
  <si>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</si>
  <si>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</si>
  <si>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</si>
  <si>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</si>
  <si>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</si>
  <si>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</si>
  <si>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</si>
  <si>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</si>
  <si>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</si>
  <si>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</si>
  <si>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</si>
  <si>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</si>
  <si>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</si>
  <si>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</si>
  <si>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</si>
  <si>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</si>
  <si>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</si>
  <si>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</si>
  <si>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</si>
  <si>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</si>
  <si>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</si>
  <si>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</si>
  <si>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</si>
  <si>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</si>
  <si>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</si>
  <si>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</si>
  <si>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</si>
  <si>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</si>
  <si>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</si>
  <si>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</si>
  <si>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</si>
  <si>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</si>
  <si>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</si>
  <si>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</si>
  <si>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</si>
  <si>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</si>
  <si>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</si>
  <si>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</si>
  <si>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</si>
  <si>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</si>
  <si>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</si>
  <si>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</si>
  <si>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</si>
  <si>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</si>
  <si>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</si>
  <si>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</si>
  <si>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</si>
  <si>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</si>
  <si>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</si>
  <si>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</si>
  <si>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</si>
  <si>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</si>
  <si>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</si>
  <si>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</si>
  <si>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</si>
  <si>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</si>
  <si>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</si>
  <si>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</si>
  <si>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</si>
  <si>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</si>
  <si>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</si>
  <si>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</si>
  <si>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</si>
  <si>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</si>
  <si>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</si>
  <si>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</si>
  <si>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</si>
  <si>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</si>
  <si>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</si>
  <si>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</si>
  <si>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</si>
  <si>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</si>
  <si>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</si>
  <si>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</si>
  <si>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</si>
  <si>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</si>
  <si>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①有形固定資産減価償却率は、類似団体と同様、上昇傾向にあり、既存施設の経過年数が高まっている。
　②管路経年化率は、類似団体と同様、上昇傾向にある。３・４年度の上昇幅が大きい理由は、昭和５７年度以前に布設した不明管を一括して５７年度に計上したことにより、例年と比べ経年管路延長が増加したためである。
　③管路更新率は、類似団体と比べ、やや高い水準を維持している。
　以上のことから、全体的に既存施設の経過年数が高まる傾向にあるが、水需要の減少による施設利用率の低下などの状況から、施設のダウンサイジングを踏まえた、中長期的な更新計画に基づく整備及び更新を進めていく必要がある。</t>
    <phoneticPr fontId="4"/>
  </si>
  <si>
    <t>　①経常収支比率と⑤料金回収率は、各年度
１００％以上であり、費用を水道料金等で賄えている。なお、６年度の減は、職員給与費や減価償却費等の増によるものである。なお、２年度の数値が低いのは、新型コロナウイルス感染症対策のために基本料金を４か月間免除した影響によるものである。
　②累積欠損金比率は各年度０％で、累積欠損金が生じていないことを示している。
　③流動比率は、各年度１００％以上で、短期的な債務を支払える現金等を保有できている状況である。なお、２年度の数値が低いのは、①⑤と同様の理由によるものである。
　④企業債残高対給水収益比率は、類似団体に比べて高い状況にある。今後とも、企業債の適切な活用に努める。
　⑥給水原価は、類似団体と比べ低い状況であるが、類似団体と同様に上昇傾向である。これは、電気料金の値上がりによる動力費の増や、労務単価及び資材単価の増による委託料や修繕費の増によるものである。
　⑦施設利用率は、類似都市と比較すると低い状況であるため、施設規模の適正化（ダウンサイジング）の取組を行っている。
　⑧有収率は、上昇傾向で推移しており、類似団体に比べても高く、施設の稼働が有効的に収益につながっている。今後とも、高い有収率の維持に努めていく。なお、６年度の減は、４・５年度と比較し、大口径の地下漏水が多かったことによるものである。</t>
    <rPh sb="50" eb="52">
      <t>ネンド</t>
    </rPh>
    <rPh sb="56" eb="58">
      <t>ショクイン</t>
    </rPh>
    <rPh sb="58" eb="60">
      <t>キュウヨ</t>
    </rPh>
    <rPh sb="60" eb="61">
      <t>ヒ</t>
    </rPh>
    <rPh sb="62" eb="64">
      <t>ゲンカ</t>
    </rPh>
    <rPh sb="64" eb="66">
      <t>ショウキャク</t>
    </rPh>
    <rPh sb="66" eb="67">
      <t>ヒ</t>
    </rPh>
    <rPh sb="67" eb="68">
      <t>トウ</t>
    </rPh>
    <rPh sb="69" eb="70">
      <t>ゾウ</t>
    </rPh>
    <rPh sb="86" eb="88">
      <t>スウチ</t>
    </rPh>
    <rPh sb="89" eb="90">
      <t>ヒク</t>
    </rPh>
    <rPh sb="337" eb="339">
      <t>ドウヨウ</t>
    </rPh>
    <rPh sb="340" eb="342">
      <t>ジョウショウ</t>
    </rPh>
    <rPh sb="342" eb="344">
      <t>ケイコウ</t>
    </rPh>
    <rPh sb="352" eb="356">
      <t>デンキリョウキン</t>
    </rPh>
    <rPh sb="357" eb="359">
      <t>ネア</t>
    </rPh>
    <rPh sb="364" eb="366">
      <t>ドウリョク</t>
    </rPh>
    <rPh sb="366" eb="367">
      <t>ヒ</t>
    </rPh>
    <rPh sb="368" eb="369">
      <t>ゾウ</t>
    </rPh>
    <rPh sb="371" eb="373">
      <t>ロウム</t>
    </rPh>
    <rPh sb="373" eb="375">
      <t>タンカ</t>
    </rPh>
    <rPh sb="375" eb="376">
      <t>オヨ</t>
    </rPh>
    <rPh sb="377" eb="379">
      <t>シザイ</t>
    </rPh>
    <rPh sb="379" eb="381">
      <t>タンカ</t>
    </rPh>
    <rPh sb="382" eb="383">
      <t>ゾウ</t>
    </rPh>
    <rPh sb="386" eb="389">
      <t>イタクリョウ</t>
    </rPh>
    <rPh sb="390" eb="392">
      <t>シュウゼン</t>
    </rPh>
    <rPh sb="392" eb="393">
      <t>ヒ</t>
    </rPh>
    <rPh sb="394" eb="395">
      <t>ゾウ</t>
    </rPh>
    <rPh sb="456" eb="457">
      <t>オコナ</t>
    </rPh>
    <rPh sb="539" eb="541">
      <t>ネンド</t>
    </rPh>
    <rPh sb="555" eb="558">
      <t>ダイコウケイ</t>
    </rPh>
    <rPh sb="559" eb="561">
      <t>チカ</t>
    </rPh>
    <rPh sb="561" eb="563">
      <t>ロウスイ</t>
    </rPh>
    <rPh sb="564" eb="565">
      <t>オオ</t>
    </rPh>
    <phoneticPr fontId="4"/>
  </si>
  <si>
    <t>　経営の健全性・効率性については、人口減少などによる水需要の減少傾向や資材単価及び労務単価の上昇傾向などにある中、引き続き、施設のダウンサイジングや経費縮減などの事業の合理化に努めるとともに、自己資金の確保や企業債の適切な活用に努めるなど経営基盤の強化を図る必要がある。
　老朽化の状況については、今後も、財源確保や人員確保に努めながら、中長期的な更新計画に基づき、効率的に更新を行っていく必要がある。
　これら諸課題に対応するため「第２期鹿児島市上下水道事業経営計画」に掲げる取組を着実に実施していく。</t>
    <rPh sb="17" eb="21">
      <t>ジンコウゲンショウ</t>
    </rPh>
    <rPh sb="48" eb="50">
      <t>ケイコウ</t>
    </rPh>
    <rPh sb="160" eb="162">
      <t>カクホ</t>
    </rPh>
    <rPh sb="206" eb="209">
      <t>ショカダイ</t>
    </rPh>
    <rPh sb="210" eb="212">
      <t>タイオウ</t>
    </rPh>
    <rPh sb="217" eb="218">
      <t>ダイ</t>
    </rPh>
    <rPh sb="219" eb="220">
      <t>キ</t>
    </rPh>
    <rPh sb="220" eb="224">
      <t>カゴシマシ</t>
    </rPh>
    <rPh sb="224" eb="226">
      <t>ジョウゲ</t>
    </rPh>
    <rPh sb="226" eb="228">
      <t>スイドウ</t>
    </rPh>
    <rPh sb="228" eb="230">
      <t>ジギョウ</t>
    </rPh>
    <rPh sb="236" eb="237">
      <t>カカ</t>
    </rPh>
    <rPh sb="243" eb="24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</si>
</sst>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0.81</c:v>
                </c:pt>
                <c:pt idx="1">
                  <c:v>0.74</c:v>
                </c:pt>
                <c:pt idx="2">
                  <c:v>0.88</c:v>
                </c:pt>
                <c:pt idx="3">
                  <c:v>0.81</c:v>
                </c:pt>
                <c:pt idx="4">
                  <c:v>0.75</c:v>
                </c:pt>
              </c:numCache>
            </c:numRef>
          </c:val>
          <c:extLst>
            <c:ext xmlns:c16="http://schemas.microsoft.com/office/drawing/2014/chart" uri="{C3380CC4-5D6E-409C-BE32-E72D297353CC}">
              <c16:uniqueId val="{00000000-091C-4BD9-AE3F-93F43D95BF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091C-4BD9-AE3F-93F43D95BF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56.92</c:v>
                </c:pt>
                <c:pt idx="1">
                  <c:v>55.49</c:v>
                </c:pt>
                <c:pt idx="2">
                  <c:v>56.41</c:v>
                </c:pt>
                <c:pt idx="3">
                  <c:v>55.46</c:v>
                </c:pt>
                <c:pt idx="4">
                  <c:v>55.86</c:v>
                </c:pt>
              </c:numCache>
            </c:numRef>
          </c:val>
          <c:extLst>
            <c:ext xmlns:c16="http://schemas.microsoft.com/office/drawing/2014/chart" uri="{C3380CC4-5D6E-409C-BE32-E72D297353CC}">
              <c16:uniqueId val="{00000000-B342-4097-925A-441C0455FD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B342-4097-925A-441C0455FD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92.86</c:v>
                </c:pt>
                <c:pt idx="1">
                  <c:v>94.22</c:v>
                </c:pt>
                <c:pt idx="2">
                  <c:v>95.18</c:v>
                </c:pt>
                <c:pt idx="3">
                  <c:v>95.44</c:v>
                </c:pt>
                <c:pt idx="4">
                  <c:v>94.71</c:v>
                </c:pt>
              </c:numCache>
            </c:numRef>
          </c:val>
          <c:extLst>
            <c:ext xmlns:c16="http://schemas.microsoft.com/office/drawing/2014/chart" uri="{C3380CC4-5D6E-409C-BE32-E72D297353CC}">
              <c16:uniqueId val="{00000000-490C-42A6-962F-BAA6FB8C22A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490C-42A6-962F-BAA6FB8C22A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108.79</c:v>
                </c:pt>
                <c:pt idx="1">
                  <c:v>117.99</c:v>
                </c:pt>
                <c:pt idx="2">
                  <c:v>115.74</c:v>
                </c:pt>
                <c:pt idx="3">
                  <c:v>114.91</c:v>
                </c:pt>
                <c:pt idx="4">
                  <c:v>109.59</c:v>
                </c:pt>
              </c:numCache>
            </c:numRef>
          </c:val>
          <c:extLst>
            <c:ext xmlns:c16="http://schemas.microsoft.com/office/drawing/2014/chart" uri="{C3380CC4-5D6E-409C-BE32-E72D297353CC}">
              <c16:uniqueId val="{00000000-FA5B-4E12-B685-7107952AC18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FA5B-4E12-B685-7107952AC18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57.67</c:v>
                </c:pt>
                <c:pt idx="1">
                  <c:v>58.68</c:v>
                </c:pt>
                <c:pt idx="2">
                  <c:v>59.59</c:v>
                </c:pt>
                <c:pt idx="3">
                  <c:v>59.28</c:v>
                </c:pt>
                <c:pt idx="4">
                  <c:v>60.01</c:v>
                </c:pt>
              </c:numCache>
            </c:numRef>
          </c:val>
          <c:extLst>
            <c:ext xmlns:c16="http://schemas.microsoft.com/office/drawing/2014/chart" uri="{C3380CC4-5D6E-409C-BE32-E72D297353CC}">
              <c16:uniqueId val="{00000000-35F4-4A3C-9181-C16238E316C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35F4-4A3C-9181-C16238E316C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19.91</c:v>
                </c:pt>
                <c:pt idx="1">
                  <c:v>25.02</c:v>
                </c:pt>
                <c:pt idx="2">
                  <c:v>31.63</c:v>
                </c:pt>
                <c:pt idx="3">
                  <c:v>33.17</c:v>
                </c:pt>
                <c:pt idx="4">
                  <c:v>34.85</c:v>
                </c:pt>
              </c:numCache>
            </c:numRef>
          </c:val>
          <c:extLst>
            <c:ext xmlns:c16="http://schemas.microsoft.com/office/drawing/2014/chart" uri="{C3380CC4-5D6E-409C-BE32-E72D297353CC}">
              <c16:uniqueId val="{00000000-13D4-465B-8B80-63133D1954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13D4-465B-8B80-63133D1954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97-4B4A-B28F-4C0C8C3E27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097-4B4A-B28F-4C0C8C3E27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243.44</c:v>
                </c:pt>
                <c:pt idx="1">
                  <c:v>256.33</c:v>
                </c:pt>
                <c:pt idx="2">
                  <c:v>251.09</c:v>
                </c:pt>
                <c:pt idx="3">
                  <c:v>256.83</c:v>
                </c:pt>
                <c:pt idx="4">
                  <c:v>253.26</c:v>
                </c:pt>
              </c:numCache>
            </c:numRef>
          </c:val>
          <c:extLst>
            <c:ext xmlns:c16="http://schemas.microsoft.com/office/drawing/2014/chart" uri="{C3380CC4-5D6E-409C-BE32-E72D297353CC}">
              <c16:uniqueId val="{00000000-9489-4D7A-8824-418F97FA9E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9489-4D7A-8824-418F97FA9E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368.28</c:v>
                </c:pt>
                <c:pt idx="1">
                  <c:v>318.62</c:v>
                </c:pt>
                <c:pt idx="2">
                  <c:v>321.38</c:v>
                </c:pt>
                <c:pt idx="3">
                  <c:v>326.62</c:v>
                </c:pt>
                <c:pt idx="4">
                  <c:v>318.83</c:v>
                </c:pt>
              </c:numCache>
            </c:numRef>
          </c:val>
          <c:extLst>
            <c:ext xmlns:c16="http://schemas.microsoft.com/office/drawing/2014/chart" uri="{C3380CC4-5D6E-409C-BE32-E72D297353CC}">
              <c16:uniqueId val="{00000000-CE21-442C-8B77-78543F07688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CE21-442C-8B77-78543F07688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105.15</c:v>
                </c:pt>
                <c:pt idx="1">
                  <c:v>114.77</c:v>
                </c:pt>
                <c:pt idx="2">
                  <c:v>112.81</c:v>
                </c:pt>
                <c:pt idx="3">
                  <c:v>111.54</c:v>
                </c:pt>
                <c:pt idx="4">
                  <c:v>105.85</c:v>
                </c:pt>
              </c:numCache>
            </c:numRef>
          </c:val>
          <c:extLst>
            <c:ext xmlns:c16="http://schemas.microsoft.com/office/drawing/2014/chart" uri="{C3380CC4-5D6E-409C-BE32-E72D297353CC}">
              <c16:uniqueId val="{00000000-11B0-4236-8744-05A47EBAAFE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11B0-4236-8744-05A47EBAAFE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145.07</c:v>
                </c:pt>
                <c:pt idx="1">
                  <c:v>147.46</c:v>
                </c:pt>
                <c:pt idx="2">
                  <c:v>150.35</c:v>
                </c:pt>
                <c:pt idx="3">
                  <c:v>152.66</c:v>
                </c:pt>
                <c:pt idx="4">
                  <c:v>161.26</c:v>
                </c:pt>
              </c:numCache>
            </c:numRef>
          </c:val>
          <c:extLst>
            <c:ext xmlns:c16="http://schemas.microsoft.com/office/drawing/2014/chart" uri="{C3380CC4-5D6E-409C-BE32-E72D297353CC}">
              <c16:uniqueId val="{00000000-CE61-4FB9-8BB4-E21DC995E8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CE61-4FB9-8BB4-E21DC995E8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9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鹿児島市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A1</v>
      </c>
      <c r="X8" s="74"/>
      <c r="Y8" s="74"/>
      <c r="Z8" s="74"/>
      <c r="AA8" s="74"/>
      <c r="AB8" s="74"/>
      <c r="AC8" s="74"/>
      <c r="AD8" s="74" t="str">
        <f>データ!$M$6</f>
        <v>自治体職員</v>
      </c>
      <c r="AE8" s="74"/>
      <c r="AF8" s="74"/>
      <c r="AG8" s="74"/>
      <c r="AH8" s="74"/>
      <c r="AI8" s="74"/>
      <c r="AJ8" s="74"/>
      <c r="AK8" s="2"/>
      <c r="AL8" s="65">
        <f>データ!$R$6</f>
        <v>591263</v>
      </c>
      <c r="AM8" s="65"/>
      <c r="AN8" s="65"/>
      <c r="AO8" s="65"/>
      <c r="AP8" s="65"/>
      <c r="AQ8" s="65"/>
      <c r="AR8" s="65"/>
      <c r="AS8" s="65"/>
      <c r="AT8" s="36">
        <f>データ!$S$6</f>
        <v>547.61</v>
      </c>
      <c r="AU8" s="37"/>
      <c r="AV8" s="37"/>
      <c r="AW8" s="37"/>
      <c r="AX8" s="37"/>
      <c r="AY8" s="37"/>
      <c r="AZ8" s="37"/>
      <c r="BA8" s="37"/>
      <c r="BB8" s="54">
        <f>データ!$T$6</f>
        <v>1079.72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65.680000000000007</v>
      </c>
      <c r="J10" s="37"/>
      <c r="K10" s="37"/>
      <c r="L10" s="37"/>
      <c r="M10" s="37"/>
      <c r="N10" s="37"/>
      <c r="O10" s="64"/>
      <c r="P10" s="54">
        <f>データ!$P$6</f>
        <v>95.59</v>
      </c>
      <c r="Q10" s="54"/>
      <c r="R10" s="54"/>
      <c r="S10" s="54"/>
      <c r="T10" s="54"/>
      <c r="U10" s="54"/>
      <c r="V10" s="54"/>
      <c r="W10" s="65">
        <f>データ!$Q$6</f>
        <v>2585</v>
      </c>
      <c r="X10" s="65"/>
      <c r="Y10" s="65"/>
      <c r="Z10" s="65"/>
      <c r="AA10" s="65"/>
      <c r="AB10" s="65"/>
      <c r="AC10" s="65"/>
      <c r="AD10" s="2"/>
      <c r="AE10" s="2"/>
      <c r="AF10" s="2"/>
      <c r="AG10" s="2"/>
      <c r="AH10" s="2"/>
      <c r="AI10" s="2"/>
      <c r="AJ10" s="2"/>
      <c r="AK10" s="2"/>
      <c r="AL10" s="65">
        <f>データ!$U$6</f>
        <v>562700</v>
      </c>
      <c r="AM10" s="65"/>
      <c r="AN10" s="65"/>
      <c r="AO10" s="65"/>
      <c r="AP10" s="65"/>
      <c r="AQ10" s="65"/>
      <c r="AR10" s="65"/>
      <c r="AS10" s="65"/>
      <c r="AT10" s="36">
        <f>データ!$V$6</f>
        <v>279.99</v>
      </c>
      <c r="AU10" s="37"/>
      <c r="AV10" s="37"/>
      <c r="AW10" s="37"/>
      <c r="AX10" s="37"/>
      <c r="AY10" s="37"/>
      <c r="AZ10" s="37"/>
      <c r="BA10" s="37"/>
      <c r="BB10" s="54">
        <f>データ!$W$6</f>
        <v>2009.71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tbUuC4SOkRV/RdmXDhemTnI/BBWFTovkKdP0GzTtxYJf6NWZo5yyrLvuSX/NGaT+nX2U21en7RrUpc1Znp7ng==" saltValue="WCRf1A/XZB0edjRmwNn2H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8164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462012</v>
      </c>
      <c r="D6" s="20">
        <f t="shared" si="3"/>
        <v>46</v>
      </c>
      <c r="E6" s="20">
        <f t="shared" si="3"/>
        <v>1</v>
      </c>
      <c r="F6" s="20">
        <f t="shared" si="3"/>
        <v>0</v>
      </c>
      <c r="G6" s="20">
        <f t="shared" si="3"/>
        <v>1</v>
      </c>
      <c r="H6" s="20" t="str">
        <f t="shared" si="3"/>
        <v>鹿児島県　鹿児島市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65.680000000000007</v>
      </c>
      <c r="P6" s="21">
        <f t="shared" si="3"/>
        <v>95.59</v>
      </c>
      <c r="Q6" s="21">
        <f t="shared" si="3"/>
        <v>2585</v>
      </c>
      <c r="R6" s="21">
        <f t="shared" si="3"/>
        <v>591263</v>
      </c>
      <c r="S6" s="21">
        <f t="shared" si="3"/>
        <v>547.61</v>
      </c>
      <c r="T6" s="21">
        <f t="shared" si="3"/>
        <v>1079.72</v>
      </c>
      <c r="U6" s="21">
        <f t="shared" si="3"/>
        <v>562700</v>
      </c>
      <c r="V6" s="21">
        <f t="shared" si="3"/>
        <v>279.99</v>
      </c>
      <c r="W6" s="21">
        <f t="shared" si="3"/>
        <v>2009.71</v>
      </c>
      <c r="X6" s="22">
        <f>IF(X7="",NA(),X7)</f>
        <v>108.79</v>
      </c>
      <c r="Y6" s="22">
        <f t="shared" ref="Y6:AG6" si="4">IF(Y7="",NA(),Y7)</f>
        <v>117.99</v>
      </c>
      <c r="Z6" s="22">
        <f t="shared" si="4"/>
        <v>115.74</v>
      </c>
      <c r="AA6" s="22">
        <f t="shared" si="4"/>
        <v>114.91</v>
      </c>
      <c r="AB6" s="22">
        <f t="shared" si="4"/>
        <v>109.59</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243.44</v>
      </c>
      <c r="AU6" s="22">
        <f t="shared" ref="AU6:BC6" si="6">IF(AU7="",NA(),AU7)</f>
        <v>256.33</v>
      </c>
      <c r="AV6" s="22">
        <f t="shared" si="6"/>
        <v>251.09</v>
      </c>
      <c r="AW6" s="22">
        <f t="shared" si="6"/>
        <v>256.83</v>
      </c>
      <c r="AX6" s="22">
        <f t="shared" si="6"/>
        <v>253.26</v>
      </c>
      <c r="AY6" s="22">
        <f t="shared" si="6"/>
        <v>239.45</v>
      </c>
      <c r="AZ6" s="22">
        <f t="shared" si="6"/>
        <v>246.01</v>
      </c>
      <c r="BA6" s="22">
        <f t="shared" si="6"/>
        <v>228.89</v>
      </c>
      <c r="BB6" s="22">
        <f t="shared" si="6"/>
        <v>232.66</v>
      </c>
      <c r="BC6" s="22">
        <f t="shared" si="6"/>
        <v>217.12</v>
      </c>
      <c r="BD6" s="21" t="str">
        <f>IF(BD7="","",IF(BD7="-","【-】","【"&amp;SUBSTITUTE(TEXT(BD7,"#,##0.00"),"-","△")&amp;"】"))</f>
        <v>【239.69】</v>
      </c>
      <c r="BE6" s="22">
        <f>IF(BE7="",NA(),BE7)</f>
        <v>368.28</v>
      </c>
      <c r="BF6" s="22">
        <f t="shared" ref="BF6:BN6" si="7">IF(BF7="",NA(),BF7)</f>
        <v>318.62</v>
      </c>
      <c r="BG6" s="22">
        <f t="shared" si="7"/>
        <v>321.38</v>
      </c>
      <c r="BH6" s="22">
        <f t="shared" si="7"/>
        <v>326.62</v>
      </c>
      <c r="BI6" s="22">
        <f t="shared" si="7"/>
        <v>318.83</v>
      </c>
      <c r="BJ6" s="22">
        <f t="shared" si="7"/>
        <v>259.56</v>
      </c>
      <c r="BK6" s="22">
        <f t="shared" si="7"/>
        <v>248.92</v>
      </c>
      <c r="BL6" s="22">
        <f t="shared" si="7"/>
        <v>251.26</v>
      </c>
      <c r="BM6" s="22">
        <f t="shared" si="7"/>
        <v>255.84</v>
      </c>
      <c r="BN6" s="22">
        <f t="shared" si="7"/>
        <v>253.22</v>
      </c>
      <c r="BO6" s="21" t="str">
        <f>IF(BO7="","",IF(BO7="-","【-】","【"&amp;SUBSTITUTE(TEXT(BO7,"#,##0.00"),"-","△")&amp;"】"))</f>
        <v>【264.86】</v>
      </c>
      <c r="BP6" s="22">
        <f>IF(BP7="",NA(),BP7)</f>
        <v>105.15</v>
      </c>
      <c r="BQ6" s="22">
        <f t="shared" ref="BQ6:BY6" si="8">IF(BQ7="",NA(),BQ7)</f>
        <v>114.77</v>
      </c>
      <c r="BR6" s="22">
        <f t="shared" si="8"/>
        <v>112.81</v>
      </c>
      <c r="BS6" s="22">
        <f t="shared" si="8"/>
        <v>111.54</v>
      </c>
      <c r="BT6" s="22">
        <f t="shared" si="8"/>
        <v>105.85</v>
      </c>
      <c r="BU6" s="22">
        <f t="shared" si="8"/>
        <v>105.07</v>
      </c>
      <c r="BV6" s="22">
        <f t="shared" si="8"/>
        <v>107.54</v>
      </c>
      <c r="BW6" s="22">
        <f t="shared" si="8"/>
        <v>101.93</v>
      </c>
      <c r="BX6" s="22">
        <f t="shared" si="8"/>
        <v>102.36</v>
      </c>
      <c r="BY6" s="22">
        <f t="shared" si="8"/>
        <v>101.56</v>
      </c>
      <c r="BZ6" s="21" t="str">
        <f>IF(BZ7="","",IF(BZ7="-","【-】","【"&amp;SUBSTITUTE(TEXT(BZ7,"#,##0.00"),"-","△")&amp;"】"))</f>
        <v>【97.59】</v>
      </c>
      <c r="CA6" s="22">
        <f>IF(CA7="",NA(),CA7)</f>
        <v>145.07</v>
      </c>
      <c r="CB6" s="22">
        <f t="shared" ref="CB6:CJ6" si="9">IF(CB7="",NA(),CB7)</f>
        <v>147.46</v>
      </c>
      <c r="CC6" s="22">
        <f t="shared" si="9"/>
        <v>150.35</v>
      </c>
      <c r="CD6" s="22">
        <f t="shared" si="9"/>
        <v>152.66</v>
      </c>
      <c r="CE6" s="22">
        <f t="shared" si="9"/>
        <v>161.26</v>
      </c>
      <c r="CF6" s="22">
        <f t="shared" si="9"/>
        <v>153.71</v>
      </c>
      <c r="CG6" s="22">
        <f t="shared" si="9"/>
        <v>155.9</v>
      </c>
      <c r="CH6" s="22">
        <f t="shared" si="9"/>
        <v>162.47</v>
      </c>
      <c r="CI6" s="22">
        <f t="shared" si="9"/>
        <v>165.52</v>
      </c>
      <c r="CJ6" s="22">
        <f t="shared" si="9"/>
        <v>169.99</v>
      </c>
      <c r="CK6" s="21" t="str">
        <f>IF(CK7="","",IF(CK7="-","【-】","【"&amp;SUBSTITUTE(TEXT(CK7,"#,##0.00"),"-","△")&amp;"】"))</f>
        <v>【181.66】</v>
      </c>
      <c r="CL6" s="22">
        <f>IF(CL7="",NA(),CL7)</f>
        <v>56.92</v>
      </c>
      <c r="CM6" s="22">
        <f t="shared" ref="CM6:CU6" si="10">IF(CM7="",NA(),CM7)</f>
        <v>55.49</v>
      </c>
      <c r="CN6" s="22">
        <f t="shared" si="10"/>
        <v>56.41</v>
      </c>
      <c r="CO6" s="22">
        <f t="shared" si="10"/>
        <v>55.46</v>
      </c>
      <c r="CP6" s="22">
        <f t="shared" si="10"/>
        <v>55.86</v>
      </c>
      <c r="CQ6" s="22">
        <f t="shared" si="10"/>
        <v>64.41</v>
      </c>
      <c r="CR6" s="22">
        <f t="shared" si="10"/>
        <v>64.11</v>
      </c>
      <c r="CS6" s="22">
        <f t="shared" si="10"/>
        <v>63.81</v>
      </c>
      <c r="CT6" s="22">
        <f t="shared" si="10"/>
        <v>63.58</v>
      </c>
      <c r="CU6" s="22">
        <f t="shared" si="10"/>
        <v>64.13</v>
      </c>
      <c r="CV6" s="21" t="str">
        <f>IF(CV7="","",IF(CV7="-","【-】","【"&amp;SUBSTITUTE(TEXT(CV7,"#,##0.00"),"-","△")&amp;"】"))</f>
        <v>【60.21】</v>
      </c>
      <c r="CW6" s="22">
        <f>IF(CW7="",NA(),CW7)</f>
        <v>92.86</v>
      </c>
      <c r="CX6" s="22">
        <f t="shared" ref="CX6:DF6" si="11">IF(CX7="",NA(),CX7)</f>
        <v>94.22</v>
      </c>
      <c r="CY6" s="22">
        <f t="shared" si="11"/>
        <v>95.18</v>
      </c>
      <c r="CZ6" s="22">
        <f t="shared" si="11"/>
        <v>95.44</v>
      </c>
      <c r="DA6" s="22">
        <f t="shared" si="11"/>
        <v>94.71</v>
      </c>
      <c r="DB6" s="22">
        <f t="shared" si="11"/>
        <v>91.64</v>
      </c>
      <c r="DC6" s="22">
        <f t="shared" si="11"/>
        <v>92.09</v>
      </c>
      <c r="DD6" s="22">
        <f t="shared" si="11"/>
        <v>91.76</v>
      </c>
      <c r="DE6" s="22">
        <f t="shared" si="11"/>
        <v>91.22</v>
      </c>
      <c r="DF6" s="22">
        <f t="shared" si="11"/>
        <v>90.98</v>
      </c>
      <c r="DG6" s="21" t="str">
        <f>IF(DG7="","",IF(DG7="-","【-】","【"&amp;SUBSTITUTE(TEXT(DG7,"#,##0.00"),"-","△")&amp;"】"))</f>
        <v>【89.21】</v>
      </c>
      <c r="DH6" s="22">
        <f>IF(DH7="",NA(),DH7)</f>
        <v>57.67</v>
      </c>
      <c r="DI6" s="22">
        <f t="shared" ref="DI6:DQ6" si="12">IF(DI7="",NA(),DI7)</f>
        <v>58.68</v>
      </c>
      <c r="DJ6" s="22">
        <f t="shared" si="12"/>
        <v>59.59</v>
      </c>
      <c r="DK6" s="22">
        <f t="shared" si="12"/>
        <v>59.28</v>
      </c>
      <c r="DL6" s="22">
        <f t="shared" si="12"/>
        <v>60.01</v>
      </c>
      <c r="DM6" s="22">
        <f t="shared" si="12"/>
        <v>51.62</v>
      </c>
      <c r="DN6" s="22">
        <f t="shared" si="12"/>
        <v>52.16</v>
      </c>
      <c r="DO6" s="22">
        <f t="shared" si="12"/>
        <v>52.59</v>
      </c>
      <c r="DP6" s="22">
        <f t="shared" si="12"/>
        <v>52.74</v>
      </c>
      <c r="DQ6" s="22">
        <f t="shared" si="12"/>
        <v>53.15</v>
      </c>
      <c r="DR6" s="21" t="str">
        <f>IF(DR7="","",IF(DR7="-","【-】","【"&amp;SUBSTITUTE(TEXT(DR7,"#,##0.00"),"-","△")&amp;"】"))</f>
        <v>【52.41】</v>
      </c>
      <c r="DS6" s="22">
        <f>IF(DS7="",NA(),DS7)</f>
        <v>19.91</v>
      </c>
      <c r="DT6" s="22">
        <f t="shared" ref="DT6:EB6" si="13">IF(DT7="",NA(),DT7)</f>
        <v>25.02</v>
      </c>
      <c r="DU6" s="22">
        <f t="shared" si="13"/>
        <v>31.63</v>
      </c>
      <c r="DV6" s="22">
        <f t="shared" si="13"/>
        <v>33.17</v>
      </c>
      <c r="DW6" s="22">
        <f t="shared" si="13"/>
        <v>34.85</v>
      </c>
      <c r="DX6" s="22">
        <f t="shared" si="13"/>
        <v>23.68</v>
      </c>
      <c r="DY6" s="22">
        <f t="shared" si="13"/>
        <v>25.76</v>
      </c>
      <c r="DZ6" s="22">
        <f t="shared" si="13"/>
        <v>27.51</v>
      </c>
      <c r="EA6" s="22">
        <f t="shared" si="13"/>
        <v>28.57</v>
      </c>
      <c r="EB6" s="22">
        <f t="shared" si="13"/>
        <v>29.7</v>
      </c>
      <c r="EC6" s="21" t="str">
        <f>IF(EC7="","",IF(EC7="-","【-】","【"&amp;SUBSTITUTE(TEXT(EC7,"#,##0.00"),"-","△")&amp;"】"))</f>
        <v>【26.78】</v>
      </c>
      <c r="ED6" s="22">
        <f>IF(ED7="",NA(),ED7)</f>
        <v>0.81</v>
      </c>
      <c r="EE6" s="22">
        <f t="shared" ref="EE6:EM6" si="14">IF(EE7="",NA(),EE7)</f>
        <v>0.74</v>
      </c>
      <c r="EF6" s="22">
        <f t="shared" si="14"/>
        <v>0.88</v>
      </c>
      <c r="EG6" s="22">
        <f t="shared" si="14"/>
        <v>0.81</v>
      </c>
      <c r="EH6" s="22">
        <f t="shared" si="14"/>
        <v>0.75</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462012</v>
      </c>
      <c r="D7" s="24">
        <v>46</v>
      </c>
      <c r="E7" s="24">
        <v>1</v>
      </c>
      <c r="F7" s="24">
        <v>0</v>
      </c>
      <c r="G7" s="24">
        <v>1</v>
      </c>
      <c r="H7" s="24" t="s">
        <v>93</v>
      </c>
      <c r="I7" s="24" t="s">
        <v>94</v>
      </c>
      <c r="J7" s="24" t="s">
        <v>95</v>
      </c>
      <c r="K7" s="24" t="s">
        <v>96</v>
      </c>
      <c r="L7" s="24" t="s">
        <v>97</v>
      </c>
      <c r="M7" s="24" t="s">
        <v>98</v>
      </c>
      <c r="N7" s="25" t="s">
        <v>99</v>
      </c>
      <c r="O7" s="25">
        <v>65.680000000000007</v>
      </c>
      <c r="P7" s="25">
        <v>95.59</v>
      </c>
      <c r="Q7" s="25">
        <v>2585</v>
      </c>
      <c r="R7" s="25">
        <v>591263</v>
      </c>
      <c r="S7" s="25">
        <v>547.61</v>
      </c>
      <c r="T7" s="25">
        <v>1079.72</v>
      </c>
      <c r="U7" s="25">
        <v>562700</v>
      </c>
      <c r="V7" s="25">
        <v>279.99</v>
      </c>
      <c r="W7" s="25">
        <v>2009.71</v>
      </c>
      <c r="X7" s="25">
        <v>108.79</v>
      </c>
      <c r="Y7" s="25">
        <v>117.99</v>
      </c>
      <c r="Z7" s="25">
        <v>115.74</v>
      </c>
      <c r="AA7" s="25">
        <v>114.91</v>
      </c>
      <c r="AB7" s="25">
        <v>109.59</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243.44</v>
      </c>
      <c r="AU7" s="25">
        <v>256.33</v>
      </c>
      <c r="AV7" s="25">
        <v>251.09</v>
      </c>
      <c r="AW7" s="25">
        <v>256.83</v>
      </c>
      <c r="AX7" s="25">
        <v>253.26</v>
      </c>
      <c r="AY7" s="25">
        <v>239.45</v>
      </c>
      <c r="AZ7" s="25">
        <v>246.01</v>
      </c>
      <c r="BA7" s="25">
        <v>228.89</v>
      </c>
      <c r="BB7" s="25">
        <v>232.66</v>
      </c>
      <c r="BC7" s="25">
        <v>217.12</v>
      </c>
      <c r="BD7" s="25">
        <v>239.69</v>
      </c>
      <c r="BE7" s="25">
        <v>368.28</v>
      </c>
      <c r="BF7" s="25">
        <v>318.62</v>
      </c>
      <c r="BG7" s="25">
        <v>321.38</v>
      </c>
      <c r="BH7" s="25">
        <v>326.62</v>
      </c>
      <c r="BI7" s="25">
        <v>318.83</v>
      </c>
      <c r="BJ7" s="25">
        <v>259.56</v>
      </c>
      <c r="BK7" s="25">
        <v>248.92</v>
      </c>
      <c r="BL7" s="25">
        <v>251.26</v>
      </c>
      <c r="BM7" s="25">
        <v>255.84</v>
      </c>
      <c r="BN7" s="25">
        <v>253.22</v>
      </c>
      <c r="BO7" s="25">
        <v>264.86</v>
      </c>
      <c r="BP7" s="25">
        <v>105.15</v>
      </c>
      <c r="BQ7" s="25">
        <v>114.77</v>
      </c>
      <c r="BR7" s="25">
        <v>112.81</v>
      </c>
      <c r="BS7" s="25">
        <v>111.54</v>
      </c>
      <c r="BT7" s="25">
        <v>105.85</v>
      </c>
      <c r="BU7" s="25">
        <v>105.07</v>
      </c>
      <c r="BV7" s="25">
        <v>107.54</v>
      </c>
      <c r="BW7" s="25">
        <v>101.93</v>
      </c>
      <c r="BX7" s="25">
        <v>102.36</v>
      </c>
      <c r="BY7" s="25">
        <v>101.56</v>
      </c>
      <c r="BZ7" s="25">
        <v>97.59</v>
      </c>
      <c r="CA7" s="25">
        <v>145.07</v>
      </c>
      <c r="CB7" s="25">
        <v>147.46</v>
      </c>
      <c r="CC7" s="25">
        <v>150.35</v>
      </c>
      <c r="CD7" s="25">
        <v>152.66</v>
      </c>
      <c r="CE7" s="25">
        <v>161.26</v>
      </c>
      <c r="CF7" s="25">
        <v>153.71</v>
      </c>
      <c r="CG7" s="25">
        <v>155.9</v>
      </c>
      <c r="CH7" s="25">
        <v>162.47</v>
      </c>
      <c r="CI7" s="25">
        <v>165.52</v>
      </c>
      <c r="CJ7" s="25">
        <v>169.99</v>
      </c>
      <c r="CK7" s="25">
        <v>181.66</v>
      </c>
      <c r="CL7" s="25">
        <v>56.92</v>
      </c>
      <c r="CM7" s="25">
        <v>55.49</v>
      </c>
      <c r="CN7" s="25">
        <v>56.41</v>
      </c>
      <c r="CO7" s="25">
        <v>55.46</v>
      </c>
      <c r="CP7" s="25">
        <v>55.86</v>
      </c>
      <c r="CQ7" s="25">
        <v>64.41</v>
      </c>
      <c r="CR7" s="25">
        <v>64.11</v>
      </c>
      <c r="CS7" s="25">
        <v>63.81</v>
      </c>
      <c r="CT7" s="25">
        <v>63.58</v>
      </c>
      <c r="CU7" s="25">
        <v>64.13</v>
      </c>
      <c r="CV7" s="25">
        <v>60.21</v>
      </c>
      <c r="CW7" s="25">
        <v>92.86</v>
      </c>
      <c r="CX7" s="25">
        <v>94.22</v>
      </c>
      <c r="CY7" s="25">
        <v>95.18</v>
      </c>
      <c r="CZ7" s="25">
        <v>95.44</v>
      </c>
      <c r="DA7" s="25">
        <v>94.71</v>
      </c>
      <c r="DB7" s="25">
        <v>91.64</v>
      </c>
      <c r="DC7" s="25">
        <v>92.09</v>
      </c>
      <c r="DD7" s="25">
        <v>91.76</v>
      </c>
      <c r="DE7" s="25">
        <v>91.22</v>
      </c>
      <c r="DF7" s="25">
        <v>90.98</v>
      </c>
      <c r="DG7" s="25">
        <v>89.21</v>
      </c>
      <c r="DH7" s="25">
        <v>57.67</v>
      </c>
      <c r="DI7" s="25">
        <v>58.68</v>
      </c>
      <c r="DJ7" s="25">
        <v>59.59</v>
      </c>
      <c r="DK7" s="25">
        <v>59.28</v>
      </c>
      <c r="DL7" s="25">
        <v>60.01</v>
      </c>
      <c r="DM7" s="25">
        <v>51.62</v>
      </c>
      <c r="DN7" s="25">
        <v>52.16</v>
      </c>
      <c r="DO7" s="25">
        <v>52.59</v>
      </c>
      <c r="DP7" s="25">
        <v>52.74</v>
      </c>
      <c r="DQ7" s="25">
        <v>53.15</v>
      </c>
      <c r="DR7" s="25">
        <v>52.41</v>
      </c>
      <c r="DS7" s="25">
        <v>19.91</v>
      </c>
      <c r="DT7" s="25">
        <v>25.02</v>
      </c>
      <c r="DU7" s="25">
        <v>31.63</v>
      </c>
      <c r="DV7" s="25">
        <v>33.17</v>
      </c>
      <c r="DW7" s="25">
        <v>34.85</v>
      </c>
      <c r="DX7" s="25">
        <v>23.68</v>
      </c>
      <c r="DY7" s="25">
        <v>25.76</v>
      </c>
      <c r="DZ7" s="25">
        <v>27.51</v>
      </c>
      <c r="EA7" s="25">
        <v>28.57</v>
      </c>
      <c r="EB7" s="25">
        <v>29.7</v>
      </c>
      <c r="EC7" s="25">
        <v>26.78</v>
      </c>
      <c r="ED7" s="25">
        <v>0.81</v>
      </c>
      <c r="EE7" s="25">
        <v>0.74</v>
      </c>
      <c r="EF7" s="25">
        <v>0.88</v>
      </c>
      <c r="EG7" s="25">
        <v>0.81</v>
      </c>
      <c r="EH7" s="25">
        <v>0.75</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2026-03-02T06:46:31Z</cp:lastPrinted>
  <dcterms:created xsi:type="dcterms:W3CDTF">2025-12-12T09:25:01Z</dcterms:created>
  <dcterms:modified xsi:type="dcterms:W3CDTF">2026-03-02T06:46:46Z</dcterms:modified>
  <cp:category/>
</cp:coreProperties>
</file>