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43 与論町\"/>
    </mc:Choice>
  </mc:AlternateContent>
  <xr:revisionPtr revIDLastSave="0" documentId="13_ncr:1_{52DA6006-4B6B-4DAA-94B8-E6D2966E3F9D}" xr6:coauthVersionLast="36" xr6:coauthVersionMax="36" xr10:uidLastSave="{00000000-0000-0000-0000-000000000000}"/>
  <workbookProtection workbookAlgorithmName="SHA-512" workbookHashValue="B81e3APTA+dhlWKNMOwiAEOH9oHdPoxjQhj8xe7AvoPw5/gStF2j8RyA5aRJ7cODiUahWDxCIzFuSRS84AHoLQ==" workbookSaltValue="MPPFR/dbBz8zIW5AFi1YgQ==" workbookSpinCount="100000" lockStructure="1"/>
  <bookViews>
    <workbookView xWindow="0" yWindow="0" windowWidth="19200" windowHeight="1137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AD8" i="4"/>
  <c r="P8" i="4"/>
  <c r="I8" i="4"/>
  <c r="B8"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<sst xmlns="http://schemas.openxmlformats.org/spreadsheetml/2006/main" count="236" uniqueCount="117">
  <si>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</si>
  <si>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</si>
  <si>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</si>
  <si>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</si>
  <si>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</si>
  <si>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</si>
  <si>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</si>
  <si>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</si>
  <si>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</si>
  <si>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</si>
  <si>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</si>
  <si>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</si>
  <si>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</si>
  <si>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</si>
  <si>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</si>
  <si>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</si>
  <si>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</si>
  <si>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</si>
  <si>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</si>
  <si>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</si>
  <si>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</si>
  <si>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</si>
  <si>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</si>
  <si>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</si>
  <si>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</si>
  <si>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</si>
  <si>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</si>
  <si>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</si>
  <si>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</si>
  <si>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</si>
  <si>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</si>
  <si>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</si>
  <si>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</si>
  <si>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</si>
  <si>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</si>
  <si>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</si>
  <si>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</si>
  <si>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</si>
  <si>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</si>
  <si>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</si>
  <si>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</si>
  <si>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</si>
  <si>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</si>
  <si>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</si>
  <si>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</si>
  <si>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</si>
  <si>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</si>
  <si>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</si>
  <si>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</si>
  <si>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</si>
  <si>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</si>
  <si>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</si>
  <si>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</si>
  <si>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</si>
  <si>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</si>
  <si>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</si>
  <si>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</si>
  <si>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</si>
  <si>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</si>
  <si>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</si>
  <si>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</si>
  <si>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</si>
  <si>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</si>
  <si>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</si>
  <si>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</si>
  <si>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</si>
  <si>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</si>
  <si>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</si>
  <si>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</si>
  <si>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</si>
  <si>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</si>
  <si>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</si>
  <si>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</si>
  <si>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</si>
  <si>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</si>
  <si>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</si>
  <si>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</si>
  <si>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</si>
  <si>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</si>
  <si>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</si>
  <si>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</si>
  <si>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</si>
  <si>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</si>
  <si>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</si>
  <si>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</si>
  <si>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</si>
  <si>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</si>
  <si>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</si>
  <si>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</si>
  <si>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</si>
  <si>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</si>
  <si>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</si>
  <si>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</si>
  <si>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</si>
  <si>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</si>
  <si>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</si>
  <si>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与論町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</si>
  <si>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</si>
  <si>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</si>
  <si>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</si>
  <si>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</si>
  <si>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</si>
  <si>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</si>
  <si>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</si>
  <si>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</si>
  <si>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</si>
  <si>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</si>
  <si>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</si>
  <si>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</si>
  <si>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</si>
  <si>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</si>
  <si>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</si>
  <si>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</si>
  <si>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</si>
  <si>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xml:space="preserve">平成７年の供用開始から２８年が経過している。平成２８年度に行った機能診断事業の結果、管路について経年劣化はみられなかったが、処理施設の機械設備に劣化があることが判明した。
　平成２９年度に最適整備構想策定事業、平成３０年度に調査・計画策定事業を実施しており、それに基づき令和２年度より令和６年度にかけて本格的な更新を行っている。
</t>
    <phoneticPr fontId="4"/>
  </si>
  <si>
    <t>与論町農業集落排水事業（下水道事業）の経営状況は、収支が赤字のため、与論町一般会計から不足額を補填し収支が等しくなるよう繰入を行っており健全経営が行えていない。
　令和３年度より農業集落排水事業地方公営企業法適用への移行作業に伴い、委託料が増加。
　また、汚水処理原価（１㎥約２００円）が使用料（１㎥９３円（税抜））を上回っており、汚水処理量が増えると損失も増えるようになっている。
　今後安定した経営を行うためには、維持管理費の削減に努めながら、利用者や議会のコンセンサスを得て、料金改定を行う必要があるが、町民負担を考慮しながら検討を進めていきたい。
　なお、供用開始以前に建築された家屋の中には、単独浄化槽を設置し、集落排水へ接続されていない場合があるので、加入促進を図り、汚水処理の向上とともに利用者の増加を目指したい。</t>
    <rPh sb="255" eb="257">
      <t>チョウミン</t>
    </rPh>
    <rPh sb="257" eb="259">
      <t>フタン</t>
    </rPh>
    <rPh sb="260" eb="262">
      <t>コウリョ</t>
    </rPh>
    <rPh sb="266" eb="268">
      <t>ケントウ</t>
    </rPh>
    <rPh sb="269" eb="270">
      <t>スス</t>
    </rPh>
    <phoneticPr fontId="4"/>
  </si>
  <si>
    <t>与論町農業集落排水事業（下水道事業）の経営状況は、支出（施設の維持管理費や建設時の地方債の利息返済）が収入（施設使用料）を上回り、赤字となっている。そのため、不足額を与論町一般会計から補填し、収入が支出と等しくなるよう繰入を行っており、健全な経営ができていない（表⑤、⑥）。また、施設の供用開始（平成７年）から２８年が経過し、機械設備が劣化しているため、修繕等の費用がかさみ、今後維持管理費が増加していく可能性が高い。収入と支出のバランスをとるためには、適正な料金設定を行う必要がある。
【①単年度の収支】収益的収支比率
　支出（施設の維持管理費や建設時の地方債の利息返済）が収入（施設使用料）を上回り、赤字となっている。そのため、不足額を与論町一般会計から補填し経営を行っている。令和５年度は比率が大幅に増加しているが、公営企業移行に伴う準備金繰入によるものである。
【②累積欠損】累積欠損金比率、【③支払能力】流動比率
　省略
【④債務残高】企業債残高対事業規模比率
　類似団体と比較して低い数値となっているが、元利償還金に対し全額一般会計から繰り入れを行っている結果であるため、料金改定を行う等、一般会計からの繰入を繰出基準内に収まるよう取り組む必要がある。
【⑤料金水準の適切性】経費回収率
　指標の意味は、使用料で回収すべき経費を、どの程度使用料で賄えているかを示している。そのため、指標が１００％以上となるべきだが、与論町は約５１％となっている。昨年度より改善されているが、表①で示すとおり、経費の削減や適切な料金設定が必要となる。
【⑥費用の効率性】汚水処理原価
　類似団体と比較して低い値であり、１㎥の汚水処理に要した経費が使用料（１㎥あたり９３円（税抜））より高い値となっているため、汚水量が増えると損失が増加する結果となっている。
【⑦施設の効率性】施設利用率
　施設・設備が一日に対応可能な処理能力に対する、一日平均処理水量（晴天時）の割合となっている。与論町の人口減少とともに処理量が減少する事が見込まれるため、施設更新時にダウンサイジング（小規模化）や処理区域の再検討等を行い、適切な施設規模を維持する必要がある。
【⑧使用料対象の補足】水洗化率
　水洗化率は１００％を示しているが、古い家屋は単独浄化槽が設置され、洗濯等の排水は処理されずに側溝に直接流れている場合があるため、集落排水への接続を促進する必要がある。</t>
    <rPh sb="341" eb="343">
      <t>レイワ</t>
    </rPh>
    <rPh sb="344" eb="346">
      <t>ネンド</t>
    </rPh>
    <rPh sb="347" eb="349">
      <t>ヒリツ</t>
    </rPh>
    <rPh sb="350" eb="352">
      <t>オオハバ</t>
    </rPh>
    <rPh sb="353" eb="355">
      <t>ゾウカ</t>
    </rPh>
    <rPh sb="361" eb="363">
      <t>コウエイ</t>
    </rPh>
    <rPh sb="363" eb="365">
      <t>キギョウ</t>
    </rPh>
    <rPh sb="365" eb="367">
      <t>イコウ</t>
    </rPh>
    <rPh sb="368" eb="369">
      <t>トモナ</t>
    </rPh>
    <rPh sb="370" eb="373">
      <t>ジュンビキン</t>
    </rPh>
    <rPh sb="373" eb="375">
      <t>クリイ</t>
    </rPh>
    <rPh sb="629" eb="632">
      <t>サクネンド</t>
    </rPh>
    <rPh sb="634" eb="636">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</si>
</sst>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EC-493E-B029-36F7AA49DD3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6AEC-493E-B029-36F7AA49DD3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37.549999999999997</c:v>
                </c:pt>
                <c:pt idx="1">
                  <c:v>32.17</c:v>
                </c:pt>
                <c:pt idx="2">
                  <c:v>32.71</c:v>
                </c:pt>
                <c:pt idx="3">
                  <c:v>33.51</c:v>
                </c:pt>
                <c:pt idx="4">
                  <c:v>35.4</c:v>
                </c:pt>
              </c:numCache>
            </c:numRef>
          </c:val>
          <c:extLst>
            <c:ext xmlns:c16="http://schemas.microsoft.com/office/drawing/2014/chart" uri="{C3380CC4-5D6E-409C-BE32-E72D297353CC}">
              <c16:uniqueId val="{00000000-9500-4D69-B03D-6E720C59A50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9500-4D69-B03D-6E720C59A50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33B-48FE-B193-B9BA6BBCDF7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D33B-48FE-B193-B9BA6BBCDF7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85.83</c:v>
                </c:pt>
                <c:pt idx="1">
                  <c:v>87.7</c:v>
                </c:pt>
                <c:pt idx="2">
                  <c:v>89.76</c:v>
                </c:pt>
                <c:pt idx="3">
                  <c:v>95.24</c:v>
                </c:pt>
                <c:pt idx="4">
                  <c:v>390.75</c:v>
                </c:pt>
              </c:numCache>
            </c:numRef>
          </c:val>
          <c:extLst>
            <c:ext xmlns:c16="http://schemas.microsoft.com/office/drawing/2014/chart" uri="{C3380CC4-5D6E-409C-BE32-E72D297353CC}">
              <c16:uniqueId val="{00000000-320B-4901-9CDB-D2966F6E35F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0B-4901-9CDB-D2966F6E35F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88-4BE4-8F07-D2FEF29B034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88-4BE4-8F07-D2FEF29B034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85-4E36-8E58-329B8FB9F34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85-4E36-8E58-329B8FB9F34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F3-44AD-9D2D-B88922B9A4B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F3-44AD-9D2D-B88922B9A4B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C9-4C4A-89DD-5CBEBADA5C5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C9-4C4A-89DD-5CBEBADA5C5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57.58</c:v>
                </c:pt>
                <c:pt idx="1">
                  <c:v>34.229999999999997</c:v>
                </c:pt>
                <c:pt idx="2">
                  <c:v>14.04</c:v>
                </c:pt>
                <c:pt idx="3" formatCode="#,##0.00;&quot;△&quot;#,##0.00">
                  <c:v>0</c:v>
                </c:pt>
                <c:pt idx="4" formatCode="#,##0.00;&quot;△&quot;#,##0.00">
                  <c:v>0</c:v>
                </c:pt>
              </c:numCache>
            </c:numRef>
          </c:val>
          <c:extLst>
            <c:ext xmlns:c16="http://schemas.microsoft.com/office/drawing/2014/chart" uri="{C3380CC4-5D6E-409C-BE32-E72D297353CC}">
              <c16:uniqueId val="{00000000-6FAE-4944-ABC2-13799B0DFE9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6FAE-4944-ABC2-13799B0DFE9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50.97</c:v>
                </c:pt>
                <c:pt idx="1">
                  <c:v>57.82</c:v>
                </c:pt>
                <c:pt idx="2">
                  <c:v>46.38</c:v>
                </c:pt>
                <c:pt idx="3">
                  <c:v>33.729999999999997</c:v>
                </c:pt>
                <c:pt idx="4">
                  <c:v>50.68</c:v>
                </c:pt>
              </c:numCache>
            </c:numRef>
          </c:val>
          <c:extLst>
            <c:ext xmlns:c16="http://schemas.microsoft.com/office/drawing/2014/chart" uri="{C3380CC4-5D6E-409C-BE32-E72D297353CC}">
              <c16:uniqueId val="{00000000-2E0D-4D2B-8116-5862747D620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2E0D-4D2B-8116-5862747D620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199.58</c:v>
                </c:pt>
                <c:pt idx="1">
                  <c:v>178.56</c:v>
                </c:pt>
                <c:pt idx="2">
                  <c:v>220.78</c:v>
                </c:pt>
                <c:pt idx="3">
                  <c:v>302.2</c:v>
                </c:pt>
                <c:pt idx="4">
                  <c:v>199.77</c:v>
                </c:pt>
              </c:numCache>
            </c:numRef>
          </c:val>
          <c:extLst>
            <c:ext xmlns:c16="http://schemas.microsoft.com/office/drawing/2014/chart" uri="{C3380CC4-5D6E-409C-BE32-E72D297353CC}">
              <c16:uniqueId val="{00000000-0EEB-4DAA-AA46-BAB60C6E364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0EEB-4DAA-AA46-BAB60C6E364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鹿児島県　与論町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5076</v>
      </c>
      <c r="AM8" s="41"/>
      <c r="AN8" s="41"/>
      <c r="AO8" s="41"/>
      <c r="AP8" s="41"/>
      <c r="AQ8" s="41"/>
      <c r="AR8" s="41"/>
      <c r="AS8" s="41"/>
      <c r="AT8" s="34">
        <f>データ!T6</f>
        <v>20.58</v>
      </c>
      <c r="AU8" s="34"/>
      <c r="AV8" s="34"/>
      <c r="AW8" s="34"/>
      <c r="AX8" s="34"/>
      <c r="AY8" s="34"/>
      <c r="AZ8" s="34"/>
      <c r="BA8" s="34"/>
      <c r="BB8" s="34">
        <f>データ!U6</f>
        <v>246.65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18.63</v>
      </c>
      <c r="Q10" s="34"/>
      <c r="R10" s="34"/>
      <c r="S10" s="34"/>
      <c r="T10" s="34"/>
      <c r="U10" s="34"/>
      <c r="V10" s="34"/>
      <c r="W10" s="34">
        <f>データ!Q6</f>
        <v>100</v>
      </c>
      <c r="X10" s="34"/>
      <c r="Y10" s="34"/>
      <c r="Z10" s="34"/>
      <c r="AA10" s="34"/>
      <c r="AB10" s="34"/>
      <c r="AC10" s="34"/>
      <c r="AD10" s="41">
        <f>データ!R6</f>
        <v>2046</v>
      </c>
      <c r="AE10" s="41"/>
      <c r="AF10" s="41"/>
      <c r="AG10" s="41"/>
      <c r="AH10" s="41"/>
      <c r="AI10" s="41"/>
      <c r="AJ10" s="41"/>
      <c r="AK10" s="2"/>
      <c r="AL10" s="41">
        <f>データ!V6</f>
        <v>933</v>
      </c>
      <c r="AM10" s="41"/>
      <c r="AN10" s="41"/>
      <c r="AO10" s="41"/>
      <c r="AP10" s="41"/>
      <c r="AQ10" s="41"/>
      <c r="AR10" s="41"/>
      <c r="AS10" s="41"/>
      <c r="AT10" s="34">
        <f>データ!W6</f>
        <v>0.6</v>
      </c>
      <c r="AU10" s="34"/>
      <c r="AV10" s="34"/>
      <c r="AW10" s="34"/>
      <c r="AX10" s="34"/>
      <c r="AY10" s="34"/>
      <c r="AZ10" s="34"/>
      <c r="BA10" s="34"/>
      <c r="BB10" s="34">
        <f>データ!X6</f>
        <v>1555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115</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15">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4gmXW5AJyI2ZZzUbvAd6RXOjUcYh8+54HWZRLys5z0jQLgmWLZhwqA3oMXMAlKiX5wXMyCBEyLP1SPt3YEGeqw==" saltValue="pWnXJNS8RhtM+pdVO74/H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84" t="s">
        <v>53</v>
      </c>
      <c r="I3" s="85"/>
      <c r="J3" s="85"/>
      <c r="K3" s="85"/>
      <c r="L3" s="85"/>
      <c r="M3" s="85"/>
      <c r="N3" s="85"/>
      <c r="O3" s="85"/>
      <c r="P3" s="85"/>
      <c r="Q3" s="85"/>
      <c r="R3" s="85"/>
      <c r="S3" s="85"/>
      <c r="T3" s="85"/>
      <c r="U3" s="85"/>
      <c r="V3" s="85"/>
      <c r="W3" s="85"/>
      <c r="X3" s="86"/>
      <c r="Y3" s="90" t="s">
        <v>54</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28</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2023</v>
      </c>
      <c r="C6" s="19">
        <f t="shared" ref="C6:X6" si="3">C7</f>
        <v>465356</v>
      </c>
      <c r="D6" s="19">
        <f t="shared" si="3"/>
        <v>47</v>
      </c>
      <c r="E6" s="19">
        <f t="shared" si="3"/>
        <v>17</v>
      </c>
      <c r="F6" s="19">
        <f t="shared" si="3"/>
        <v>5</v>
      </c>
      <c r="G6" s="19">
        <f t="shared" si="3"/>
        <v>0</v>
      </c>
      <c r="H6" s="19" t="str">
        <f t="shared" si="3"/>
        <v>鹿児島県　与論町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18.63</v>
      </c>
      <c r="Q6" s="20">
        <f t="shared" si="3"/>
        <v>100</v>
      </c>
      <c r="R6" s="20">
        <f t="shared" si="3"/>
        <v>2046</v>
      </c>
      <c r="S6" s="20">
        <f t="shared" si="3"/>
        <v>5076</v>
      </c>
      <c r="T6" s="20">
        <f t="shared" si="3"/>
        <v>20.58</v>
      </c>
      <c r="U6" s="20">
        <f t="shared" si="3"/>
        <v>246.65</v>
      </c>
      <c r="V6" s="20">
        <f t="shared" si="3"/>
        <v>933</v>
      </c>
      <c r="W6" s="20">
        <f t="shared" si="3"/>
        <v>0.6</v>
      </c>
      <c r="X6" s="20">
        <f t="shared" si="3"/>
        <v>1555</v>
      </c>
      <c r="Y6" s="21">
        <f>IF(Y7="",NA(),Y7)</f>
        <v>85.83</v>
      </c>
      <c r="Z6" s="21">
        <f t="shared" ref="Z6:AH6" si="4">IF(Z7="",NA(),Z7)</f>
        <v>87.7</v>
      </c>
      <c r="AA6" s="21">
        <f t="shared" si="4"/>
        <v>89.76</v>
      </c>
      <c r="AB6" s="21">
        <f t="shared" si="4"/>
        <v>95.24</v>
      </c>
      <c r="AC6" s="21">
        <f t="shared" si="4"/>
        <v>390.75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57.58</v>
      </c>
      <c r="BG6" s="21">
        <f t="shared" ref="BG6:BO6" si="7">IF(BG7="",NA(),BG7)</f>
        <v>34.229999999999997</v>
      </c>
      <c r="BH6" s="21">
        <f t="shared" si="7"/>
        <v>14.04</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50.97</v>
      </c>
      <c r="BR6" s="21">
        <f t="shared" ref="BR6:BZ6" si="8">IF(BR7="",NA(),BR7)</f>
        <v>57.82</v>
      </c>
      <c r="BS6" s="21">
        <f t="shared" si="8"/>
        <v>46.38</v>
      </c>
      <c r="BT6" s="21">
        <f t="shared" si="8"/>
        <v>33.729999999999997</v>
      </c>
      <c r="BU6" s="21">
        <f t="shared" si="8"/>
        <v>50.68</v>
      </c>
      <c r="BV6" s="21">
        <f t="shared" si="8"/>
        <v>57.31</v>
      </c>
      <c r="BW6" s="21">
        <f t="shared" si="8"/>
        <v>57.08</v>
      </c>
      <c r="BX6" s="21">
        <f t="shared" si="8"/>
        <v>56.26</v>
      </c>
      <c r="BY6" s="21">
        <f t="shared" si="8"/>
        <v>52.94</v>
      </c>
      <c r="BZ6" s="21">
        <f t="shared" si="8"/>
        <v>52.05</v>
      </c>
      <c r="CA6" s="20" t="str">
        <f>IF(CA7="","",IF(CA7="-","【-】","【"&amp;SUBSTITUTE(TEXT(CA7,"#,##0.00"),"-","△")&amp;"】"))</f>
        <v>【56.93】</v>
      </c>
      <c r="CB6" s="21">
        <f>IF(CB7="",NA(),CB7)</f>
        <v>199.58</v>
      </c>
      <c r="CC6" s="21">
        <f t="shared" ref="CC6:CK6" si="9">IF(CC7="",NA(),CC7)</f>
        <v>178.56</v>
      </c>
      <c r="CD6" s="21">
        <f t="shared" si="9"/>
        <v>220.78</v>
      </c>
      <c r="CE6" s="21">
        <f t="shared" si="9"/>
        <v>302.2</v>
      </c>
      <c r="CF6" s="21">
        <f t="shared" si="9"/>
        <v>199.77</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37.549999999999997</v>
      </c>
      <c r="CN6" s="21">
        <f t="shared" ref="CN6:CV6" si="10">IF(CN7="",NA(),CN7)</f>
        <v>32.17</v>
      </c>
      <c r="CO6" s="21">
        <f t="shared" si="10"/>
        <v>32.71</v>
      </c>
      <c r="CP6" s="21">
        <f t="shared" si="10"/>
        <v>33.51</v>
      </c>
      <c r="CQ6" s="21">
        <f t="shared" si="10"/>
        <v>35.4</v>
      </c>
      <c r="CR6" s="21">
        <f t="shared" si="10"/>
        <v>50.14</v>
      </c>
      <c r="CS6" s="21">
        <f t="shared" si="10"/>
        <v>54.83</v>
      </c>
      <c r="CT6" s="21">
        <f t="shared" si="10"/>
        <v>66.53</v>
      </c>
      <c r="CU6" s="21">
        <f t="shared" si="10"/>
        <v>52.35</v>
      </c>
      <c r="CV6" s="21">
        <f t="shared" si="10"/>
        <v>46.25</v>
      </c>
      <c r="CW6" s="20" t="str">
        <f>IF(CW7="","",IF(CW7="-","【-】","【"&amp;SUBSTITUTE(TEXT(CW7,"#,##0.00"),"-","△")&amp;"】"))</f>
        <v>【49.87】</v>
      </c>
      <c r="CX6" s="21">
        <f>IF(CX7="",NA(),CX7)</f>
        <v>100</v>
      </c>
      <c r="CY6" s="21">
        <f t="shared" ref="CY6:DG6" si="11">IF(CY7="",NA(),CY7)</f>
        <v>100</v>
      </c>
      <c r="CZ6" s="21">
        <f t="shared" si="11"/>
        <v>100</v>
      </c>
      <c r="DA6" s="21">
        <f t="shared" si="11"/>
        <v>100</v>
      </c>
      <c r="DB6" s="21">
        <f t="shared" si="11"/>
        <v>100</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465356</v>
      </c>
      <c r="D7" s="23">
        <v>47</v>
      </c>
      <c r="E7" s="23">
        <v>17</v>
      </c>
      <c r="F7" s="23">
        <v>5</v>
      </c>
      <c r="G7" s="23">
        <v>0</v>
      </c>
      <c r="H7" s="23" t="s">
        <v>96</v>
      </c>
      <c r="I7" s="23" t="s">
        <v>97</v>
      </c>
      <c r="J7" s="23" t="s">
        <v>98</v>
      </c>
      <c r="K7" s="23" t="s">
        <v>99</v>
      </c>
      <c r="L7" s="23" t="s">
        <v>100</v>
      </c>
      <c r="M7" s="23" t="s">
        <v>101</v>
      </c>
      <c r="N7" s="24" t="s">
        <v>102</v>
      </c>
      <c r="O7" s="24" t="s">
        <v>103</v>
      </c>
      <c r="P7" s="24">
        <v>18.63</v>
      </c>
      <c r="Q7" s="24">
        <v>100</v>
      </c>
      <c r="R7" s="24">
        <v>2046</v>
      </c>
      <c r="S7" s="24">
        <v>5076</v>
      </c>
      <c r="T7" s="24">
        <v>20.58</v>
      </c>
      <c r="U7" s="24">
        <v>246.65</v>
      </c>
      <c r="V7" s="24">
        <v>933</v>
      </c>
      <c r="W7" s="24">
        <v>0.6</v>
      </c>
      <c r="X7" s="24">
        <v>1555</v>
      </c>
      <c r="Y7" s="24">
        <v>85.83</v>
      </c>
      <c r="Z7" s="24">
        <v>87.7</v>
      </c>
      <c r="AA7" s="24">
        <v>89.76</v>
      </c>
      <c r="AB7" s="24">
        <v>95.24</v>
      </c>
      <c r="AC7" s="24">
        <v>390.75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57.58</v>
      </c>
      <c r="BG7" s="24">
        <v>34.229999999999997</v>
      </c>
      <c r="BH7" s="24">
        <v>14.04</v>
      </c>
      <c r="BI7" s="24">
        <v>0</v>
      </c>
      <c r="BJ7" s="24">
        <v>0</v>
      </c>
      <c r="BK7" s="24">
        <v>826.83</v>
      </c>
      <c r="BL7" s="24">
        <v>867.83</v>
      </c>
      <c r="BM7" s="24">
        <v>791.76</v>
      </c>
      <c r="BN7" s="24">
        <v>900.82</v>
      </c>
      <c r="BO7" s="24">
        <v>839.21</v>
      </c>
      <c r="BP7" s="24">
        <v>785.1</v>
      </c>
      <c r="BQ7" s="24">
        <v>50.97</v>
      </c>
      <c r="BR7" s="24">
        <v>57.82</v>
      </c>
      <c r="BS7" s="24">
        <v>46.38</v>
      </c>
      <c r="BT7" s="24">
        <v>33.729999999999997</v>
      </c>
      <c r="BU7" s="24">
        <v>50.68</v>
      </c>
      <c r="BV7" s="24">
        <v>57.31</v>
      </c>
      <c r="BW7" s="24">
        <v>57.08</v>
      </c>
      <c r="BX7" s="24">
        <v>56.26</v>
      </c>
      <c r="BY7" s="24">
        <v>52.94</v>
      </c>
      <c r="BZ7" s="24">
        <v>52.05</v>
      </c>
      <c r="CA7" s="24">
        <v>56.93</v>
      </c>
      <c r="CB7" s="24">
        <v>199.58</v>
      </c>
      <c r="CC7" s="24">
        <v>178.56</v>
      </c>
      <c r="CD7" s="24">
        <v>220.78</v>
      </c>
      <c r="CE7" s="24">
        <v>302.2</v>
      </c>
      <c r="CF7" s="24">
        <v>199.77</v>
      </c>
      <c r="CG7" s="24">
        <v>273.52</v>
      </c>
      <c r="CH7" s="24">
        <v>274.99</v>
      </c>
      <c r="CI7" s="24">
        <v>282.08999999999997</v>
      </c>
      <c r="CJ7" s="24">
        <v>303.27999999999997</v>
      </c>
      <c r="CK7" s="24">
        <v>301.86</v>
      </c>
      <c r="CL7" s="24">
        <v>271.14999999999998</v>
      </c>
      <c r="CM7" s="24">
        <v>37.549999999999997</v>
      </c>
      <c r="CN7" s="24">
        <v>32.17</v>
      </c>
      <c r="CO7" s="24">
        <v>32.71</v>
      </c>
      <c r="CP7" s="24">
        <v>33.51</v>
      </c>
      <c r="CQ7" s="24">
        <v>35.4</v>
      </c>
      <c r="CR7" s="24">
        <v>50.14</v>
      </c>
      <c r="CS7" s="24">
        <v>54.83</v>
      </c>
      <c r="CT7" s="24">
        <v>66.53</v>
      </c>
      <c r="CU7" s="24">
        <v>52.35</v>
      </c>
      <c r="CV7" s="24">
        <v>46.25</v>
      </c>
      <c r="CW7" s="24">
        <v>49.87</v>
      </c>
      <c r="CX7" s="24">
        <v>100</v>
      </c>
      <c r="CY7" s="24">
        <v>100</v>
      </c>
      <c r="CZ7" s="24">
        <v>100</v>
      </c>
      <c r="DA7" s="24">
        <v>100</v>
      </c>
      <c r="DB7" s="24">
        <v>100</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109</v>
      </c>
    </row>
    <row r="12" spans="1:145" x14ac:dyDescent="0.15">
      <c r="B12">
        <v>1</v>
      </c>
      <c r="C12">
        <v>1</v>
      </c>
      <c r="D12">
        <v>2</v>
      </c>
      <c r="E12">
        <v>3</v>
      </c>
      <c r="F12">
        <v>4</v>
      </c>
      <c r="G12" t="s">
        <v>110</v>
      </c>
    </row>
    <row r="13" spans="1:145" x14ac:dyDescent="0.15">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2025-02-14T07:22:53Z</cp:lastPrinted>
  <dcterms:created xsi:type="dcterms:W3CDTF">2025-01-24T07:37:14Z</dcterms:created>
  <dcterms:modified xsi:type="dcterms:W3CDTF">2025-02-14T07:22:57Z</dcterms:modified>
  <cp:category/>
</cp:coreProperties>
</file>