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完成版\42 知名町\"/>
    </mc:Choice>
  </mc:AlternateContent>
  <xr:revisionPtr revIDLastSave="0" documentId="13_ncr:1_{0164D50C-6CED-41CC-9B95-05FDDFC15AB7}" xr6:coauthVersionLast="36" xr6:coauthVersionMax="47" xr10:uidLastSave="{00000000-0000-0000-0000-000000000000}"/>
  <workbookProtection workbookAlgorithmName="SHA-512" workbookHashValue="nxqRLa2U9+CKLQUEDp5gJy/+QrEOUNdGr1s6mOhHOFL2uVHuoPK/yT1fuVgezN2anwBpwBemtnEjU+GFrRMzTw==" workbookSaltValue="PVlRSVQ1cWcaNsWVEFjq+g==" workbookSpinCount="100000" lockStructure="1"/>
  <bookViews>
    <workbookView xWindow="-120" yWindow="-120" windowWidth="20730" windowHeight="110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S6" i="5"/>
  <c r="AT8" i="4" s="1"/>
  <c r="R6" i="5"/>
  <c r="Q6" i="5"/>
  <c r="P6" i="5"/>
  <c r="P10" i="4" s="1"/>
  <c r="O6" i="5"/>
  <c r="N6" i="5"/>
  <c r="M6" i="5"/>
  <c r="AD8" i="4" s="1"/>
  <c r="L6" i="5"/>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I85" i="4"/>
  <c r="H85" i="4"/>
  <c r="F85" i="4"/>
  <c r="AL10" i="4"/>
  <c r="W10" i="4"/>
  <c r="I10" i="4"/>
  <c r="B10" i="4"/>
  <c r="BB8" i="4"/>
  <c r="AL8" i="4"/>
  <c r="W8" i="4"/>
  <c r="B8" i="4"/>
  <c r="B6"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<sst xmlns="http://schemas.openxmlformats.org/spreadsheetml/2006/main" count="228" uniqueCount="113">
  <si>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</si>
  <si>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</si>
  <si>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</si>
  <si>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</si>
  <si>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</si>
  <si>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</si>
  <si>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</si>
  <si>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</si>
  <si>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</si>
  <si>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</si>
  <si>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</si>
  <si>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</si>
  <si>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</si>
  <si>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</si>
  <si>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</si>
  <si>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</si>
  <si>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</si>
  <si>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</si>
  <si>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</si>
  <si>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</si>
  <si>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</si>
  <si>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</si>
  <si>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</si>
  <si>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</si>
  <si>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</si>
  <si>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</si>
  <si>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</si>
  <si>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</si>
  <si>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</si>
  <si>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</si>
  <si>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</si>
  <si>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</si>
  <si>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</si>
  <si>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</si>
  <si>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</si>
  <si>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</si>
  <si>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</si>
  <si>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</si>
  <si>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</si>
  <si>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</si>
  <si>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</si>
  <si>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</si>
  <si>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</si>
  <si>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</si>
  <si>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</si>
  <si>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</si>
  <si>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</si>
  <si>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</si>
  <si>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</si>
  <si>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</si>
  <si>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</si>
  <si>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</si>
  <si>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</si>
  <si>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</si>
  <si>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</si>
  <si>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</si>
  <si>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</si>
  <si>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</si>
  <si>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</si>
  <si>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</si>
  <si>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</si>
  <si>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</si>
  <si>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</si>
  <si>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</si>
  <si>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</si>
  <si>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</si>
  <si>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</si>
  <si>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</si>
  <si>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</si>
  <si>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</si>
  <si>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</si>
  <si>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</si>
  <si>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</si>
  <si>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</si>
  <si>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</si>
  <si>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</si>
  <si>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</si>
  <si>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</si>
  <si>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</si>
  <si>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</si>
  <si>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</si>
  <si>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</si>
  <si>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</si>
  <si>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</si>
  <si>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</si>
  <si>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</si>
  <si>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</si>
  <si>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</si>
  <si>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</si>
  <si>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</si>
  <si>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</si>
  <si>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</si>
  <si>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</si>
  <si>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知名町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</si>
  <si>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</si>
  <si>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</si>
  <si>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</si>
  <si>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</si>
  <si>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</si>
  <si>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</si>
  <si>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</si>
  <si>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</si>
  <si>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</si>
  <si>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</si>
  <si>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</si>
  <si>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</si>
  <si>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</si>
  <si>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</si>
  <si>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</si>
  <si>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</si>
  <si>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硬度低減化事業の実施による減価償却費の大幅な増が見込まれるため、健全な企業運営を行うためには水道料金引上げ等の収入増加策を講じる必要がある。
　一方で、給水原価、供給単価も全国平均より非常に高い水準であり、慎重な検討が必要となる。
　安心安全な水の安定供給と硬度低減化事業推進に向け、水道事業の健全な企業運営に努めていきたい。</t>
    <phoneticPr fontId="4"/>
  </si>
  <si>
    <t>①経常収支比率
　100%を僅かに上回っている状況で推移している。硬度低減化事業完了後の減価償却費の大幅な増が見込まれ、水道料金の改定が必要であるが、時期及び引上げ率は慎重に検討する必要がある。
③流動比率
　100％を上回る数値で推移し、短期的な支払能力はあるものの、今後の償還等に備え段階的な料金引き上げ等を検討するなど、流動資産増の対策も必要である。
④企業債残高対給水収益比率
　硬度低減化事業実施による企業債残高の増に伴い、類似団体よりも高い水準となった。令和8年度までは硬度低減化事業を行うため、今後も比率は高くなる。
⑤料金回収率
　100％を下回る数値で推移しており、硬度低減化事業による減価償却費の増に伴い、給水原価が上昇するため、さらに数値が悪化することが予想される。水道料金の段階的な引き上げを慎重に検討する必要がある。
⑥給水原価
　類似団体及び全国平均よりも大幅に高い水準で推移しており、料金改定は慎重な検討が必要であるが、経常収支比率や料金回収率等を考慮すると水道料金の段階的な引上げを検討する必要がある。
⑦施設利用率
　類似団体及び全国平均より高い数値である。硬度低減化事業における施設の集約による適正な施設規模に努める。
⑧有収率
　類似団体より高いものの、全国平均より低い数値である。さらなる漏水対策を講じ有収率向上を図る。</t>
    <phoneticPr fontId="4"/>
  </si>
  <si>
    <t>①有形固定資産減価償却率
　類似団体より若干高い水準で推移している。硬度低減化事業を進めるにあたり、数値は低くなることが見込まれる。
②管路経年化率
　類似団体平均よりも数値は低く、法定耐用年数を超えた管路が無いという事を示しているものの、本町の長年の懸念材料である高硬度の水道水を起因とする水道管の詰りから、頻繁に管路の更新がなされてきたことを示している。
③管路更新率
　令和4年度以降は硬度低減化事業における管路新設工事を行っているため、管路更新率も低くなっている。硬度低減化事業実施中は管路更新率も低くなる。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</si>
</sst>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0.91</c:v>
                </c:pt>
                <c:pt idx="1">
                  <c:v>0.56999999999999995</c:v>
                </c:pt>
                <c:pt idx="2">
                  <c:v>0.71</c:v>
                </c:pt>
                <c:pt idx="3">
                  <c:v>0.1</c:v>
                </c:pt>
                <c:pt idx="4">
                  <c:v>0.17</c:v>
                </c:pt>
              </c:numCache>
            </c:numRef>
          </c:val>
          <c:extLst>
            <c:ext xmlns:c16="http://schemas.microsoft.com/office/drawing/2014/chart" uri="{C3380CC4-5D6E-409C-BE32-E72D297353CC}">
              <c16:uniqueId val="{00000000-FD69-4618-8117-EBBCEFC0FD8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0.47</c:v>
                </c:pt>
                <c:pt idx="1">
                  <c:v>0.4</c:v>
                </c:pt>
                <c:pt idx="2">
                  <c:v>0.36</c:v>
                </c:pt>
                <c:pt idx="3">
                  <c:v>0.56999999999999995</c:v>
                </c:pt>
                <c:pt idx="4">
                  <c:v>0.56000000000000005</c:v>
                </c:pt>
              </c:numCache>
            </c:numRef>
          </c:val>
          <c:smooth val="0"/>
          <c:extLst>
            <c:ext xmlns:c16="http://schemas.microsoft.com/office/drawing/2014/chart" uri="{C3380CC4-5D6E-409C-BE32-E72D297353CC}">
              <c16:uniqueId val="{00000001-FD69-4618-8117-EBBCEFC0FD8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52.42</c:v>
                </c:pt>
                <c:pt idx="1">
                  <c:v>51.36</c:v>
                </c:pt>
                <c:pt idx="2">
                  <c:v>50.51</c:v>
                </c:pt>
                <c:pt idx="3">
                  <c:v>49.97</c:v>
                </c:pt>
                <c:pt idx="4">
                  <c:v>50.34</c:v>
                </c:pt>
              </c:numCache>
            </c:numRef>
          </c:val>
          <c:extLst>
            <c:ext xmlns:c16="http://schemas.microsoft.com/office/drawing/2014/chart" uri="{C3380CC4-5D6E-409C-BE32-E72D297353CC}">
              <c16:uniqueId val="{00000000-2BED-4299-BBF8-948E531791F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49.64</c:v>
                </c:pt>
                <c:pt idx="1">
                  <c:v>49.38</c:v>
                </c:pt>
                <c:pt idx="2">
                  <c:v>50.09</c:v>
                </c:pt>
                <c:pt idx="3">
                  <c:v>50.1</c:v>
                </c:pt>
                <c:pt idx="4">
                  <c:v>49.76</c:v>
                </c:pt>
              </c:numCache>
            </c:numRef>
          </c:val>
          <c:smooth val="0"/>
          <c:extLst>
            <c:ext xmlns:c16="http://schemas.microsoft.com/office/drawing/2014/chart" uri="{C3380CC4-5D6E-409C-BE32-E72D297353CC}">
              <c16:uniqueId val="{00000001-2BED-4299-BBF8-948E531791F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85.7</c:v>
                </c:pt>
                <c:pt idx="1">
                  <c:v>85.3</c:v>
                </c:pt>
                <c:pt idx="2">
                  <c:v>85.6</c:v>
                </c:pt>
                <c:pt idx="3">
                  <c:v>83.59</c:v>
                </c:pt>
                <c:pt idx="4">
                  <c:v>83.9</c:v>
                </c:pt>
              </c:numCache>
            </c:numRef>
          </c:val>
          <c:extLst>
            <c:ext xmlns:c16="http://schemas.microsoft.com/office/drawing/2014/chart" uri="{C3380CC4-5D6E-409C-BE32-E72D297353CC}">
              <c16:uniqueId val="{00000000-AF7D-48A1-88AB-EDD6E9BCD13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78.09</c:v>
                </c:pt>
                <c:pt idx="1">
                  <c:v>78.010000000000005</c:v>
                </c:pt>
                <c:pt idx="2">
                  <c:v>77.599999999999994</c:v>
                </c:pt>
                <c:pt idx="3">
                  <c:v>77.3</c:v>
                </c:pt>
                <c:pt idx="4">
                  <c:v>76.64</c:v>
                </c:pt>
              </c:numCache>
            </c:numRef>
          </c:val>
          <c:smooth val="0"/>
          <c:extLst>
            <c:ext xmlns:c16="http://schemas.microsoft.com/office/drawing/2014/chart" uri="{C3380CC4-5D6E-409C-BE32-E72D297353CC}">
              <c16:uniqueId val="{00000001-AF7D-48A1-88AB-EDD6E9BCD13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100.07</c:v>
                </c:pt>
                <c:pt idx="1">
                  <c:v>100.22</c:v>
                </c:pt>
                <c:pt idx="2">
                  <c:v>102.99</c:v>
                </c:pt>
                <c:pt idx="3">
                  <c:v>100.17</c:v>
                </c:pt>
                <c:pt idx="4">
                  <c:v>103.03</c:v>
                </c:pt>
              </c:numCache>
            </c:numRef>
          </c:val>
          <c:extLst>
            <c:ext xmlns:c16="http://schemas.microsoft.com/office/drawing/2014/chart" uri="{C3380CC4-5D6E-409C-BE32-E72D297353CC}">
              <c16:uniqueId val="{00000000-6144-4237-88E8-C92C083A509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104.35</c:v>
                </c:pt>
                <c:pt idx="1">
                  <c:v>105.34</c:v>
                </c:pt>
                <c:pt idx="2">
                  <c:v>105.77</c:v>
                </c:pt>
                <c:pt idx="3">
                  <c:v>104.82</c:v>
                </c:pt>
                <c:pt idx="4">
                  <c:v>106.46</c:v>
                </c:pt>
              </c:numCache>
            </c:numRef>
          </c:val>
          <c:smooth val="0"/>
          <c:extLst>
            <c:ext xmlns:c16="http://schemas.microsoft.com/office/drawing/2014/chart" uri="{C3380CC4-5D6E-409C-BE32-E72D297353CC}">
              <c16:uniqueId val="{00000001-6144-4237-88E8-C92C083A509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47.59</c:v>
                </c:pt>
                <c:pt idx="1">
                  <c:v>49.5</c:v>
                </c:pt>
                <c:pt idx="2">
                  <c:v>51.17</c:v>
                </c:pt>
                <c:pt idx="3">
                  <c:v>53.06</c:v>
                </c:pt>
                <c:pt idx="4">
                  <c:v>54.62</c:v>
                </c:pt>
              </c:numCache>
            </c:numRef>
          </c:val>
          <c:extLst>
            <c:ext xmlns:c16="http://schemas.microsoft.com/office/drawing/2014/chart" uri="{C3380CC4-5D6E-409C-BE32-E72D297353CC}">
              <c16:uniqueId val="{00000000-3711-4ECE-976B-D4FE5DDD0D2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47.31</c:v>
                </c:pt>
                <c:pt idx="1">
                  <c:v>47.5</c:v>
                </c:pt>
                <c:pt idx="2">
                  <c:v>48.41</c:v>
                </c:pt>
                <c:pt idx="3">
                  <c:v>50.02</c:v>
                </c:pt>
                <c:pt idx="4">
                  <c:v>51.38</c:v>
                </c:pt>
              </c:numCache>
            </c:numRef>
          </c:val>
          <c:smooth val="0"/>
          <c:extLst>
            <c:ext xmlns:c16="http://schemas.microsoft.com/office/drawing/2014/chart" uri="{C3380CC4-5D6E-409C-BE32-E72D297353CC}">
              <c16:uniqueId val="{00000001-3711-4ECE-976B-D4FE5DDD0D2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0D2-4C48-AD27-C2967603354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16.77</c:v>
                </c:pt>
                <c:pt idx="1">
                  <c:v>17.399999999999999</c:v>
                </c:pt>
                <c:pt idx="2">
                  <c:v>18.64</c:v>
                </c:pt>
                <c:pt idx="3">
                  <c:v>19.510000000000002</c:v>
                </c:pt>
                <c:pt idx="4">
                  <c:v>21.6</c:v>
                </c:pt>
              </c:numCache>
            </c:numRef>
          </c:val>
          <c:smooth val="0"/>
          <c:extLst>
            <c:ext xmlns:c16="http://schemas.microsoft.com/office/drawing/2014/chart" uri="{C3380CC4-5D6E-409C-BE32-E72D297353CC}">
              <c16:uniqueId val="{00000001-30D2-4C48-AD27-C2967603354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CC0-4C89-99C2-62CB030DF33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21.69</c:v>
                </c:pt>
                <c:pt idx="1">
                  <c:v>24.04</c:v>
                </c:pt>
                <c:pt idx="2">
                  <c:v>28.03</c:v>
                </c:pt>
                <c:pt idx="3">
                  <c:v>26.73</c:v>
                </c:pt>
                <c:pt idx="4">
                  <c:v>27.85</c:v>
                </c:pt>
              </c:numCache>
            </c:numRef>
          </c:val>
          <c:smooth val="0"/>
          <c:extLst>
            <c:ext xmlns:c16="http://schemas.microsoft.com/office/drawing/2014/chart" uri="{C3380CC4-5D6E-409C-BE32-E72D297353CC}">
              <c16:uniqueId val="{00000001-ECC0-4C89-99C2-62CB030DF33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361.02</c:v>
                </c:pt>
                <c:pt idx="1">
                  <c:v>344.18</c:v>
                </c:pt>
                <c:pt idx="2">
                  <c:v>282.68</c:v>
                </c:pt>
                <c:pt idx="3">
                  <c:v>323.32</c:v>
                </c:pt>
                <c:pt idx="4">
                  <c:v>321.91000000000003</c:v>
                </c:pt>
              </c:numCache>
            </c:numRef>
          </c:val>
          <c:extLst>
            <c:ext xmlns:c16="http://schemas.microsoft.com/office/drawing/2014/chart" uri="{C3380CC4-5D6E-409C-BE32-E72D297353CC}">
              <c16:uniqueId val="{00000000-ACC8-4C28-A6A8-DD11685514F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301.04000000000002</c:v>
                </c:pt>
                <c:pt idx="1">
                  <c:v>305.08</c:v>
                </c:pt>
                <c:pt idx="2">
                  <c:v>305.33999999999997</c:v>
                </c:pt>
                <c:pt idx="3">
                  <c:v>310.01</c:v>
                </c:pt>
                <c:pt idx="4">
                  <c:v>311.12</c:v>
                </c:pt>
              </c:numCache>
            </c:numRef>
          </c:val>
          <c:smooth val="0"/>
          <c:extLst>
            <c:ext xmlns:c16="http://schemas.microsoft.com/office/drawing/2014/chart" uri="{C3380CC4-5D6E-409C-BE32-E72D297353CC}">
              <c16:uniqueId val="{00000001-ACC8-4C28-A6A8-DD11685514F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501.44</c:v>
                </c:pt>
                <c:pt idx="1">
                  <c:v>511.28</c:v>
                </c:pt>
                <c:pt idx="2">
                  <c:v>511.49</c:v>
                </c:pt>
                <c:pt idx="3">
                  <c:v>526.67999999999995</c:v>
                </c:pt>
                <c:pt idx="4">
                  <c:v>525.5</c:v>
                </c:pt>
              </c:numCache>
            </c:numRef>
          </c:val>
          <c:extLst>
            <c:ext xmlns:c16="http://schemas.microsoft.com/office/drawing/2014/chart" uri="{C3380CC4-5D6E-409C-BE32-E72D297353CC}">
              <c16:uniqueId val="{00000000-B030-402B-A1E3-34897B03C86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551.62</c:v>
                </c:pt>
                <c:pt idx="1">
                  <c:v>585.59</c:v>
                </c:pt>
                <c:pt idx="2">
                  <c:v>561.34</c:v>
                </c:pt>
                <c:pt idx="3">
                  <c:v>538.33000000000004</c:v>
                </c:pt>
                <c:pt idx="4">
                  <c:v>515.14</c:v>
                </c:pt>
              </c:numCache>
            </c:numRef>
          </c:val>
          <c:smooth val="0"/>
          <c:extLst>
            <c:ext xmlns:c16="http://schemas.microsoft.com/office/drawing/2014/chart" uri="{C3380CC4-5D6E-409C-BE32-E72D297353CC}">
              <c16:uniqueId val="{00000001-B030-402B-A1E3-34897B03C86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96.81</c:v>
                </c:pt>
                <c:pt idx="1">
                  <c:v>96.4</c:v>
                </c:pt>
                <c:pt idx="2">
                  <c:v>99.92</c:v>
                </c:pt>
                <c:pt idx="3">
                  <c:v>94.67</c:v>
                </c:pt>
                <c:pt idx="4">
                  <c:v>99.69</c:v>
                </c:pt>
              </c:numCache>
            </c:numRef>
          </c:val>
          <c:extLst>
            <c:ext xmlns:c16="http://schemas.microsoft.com/office/drawing/2014/chart" uri="{C3380CC4-5D6E-409C-BE32-E72D297353CC}">
              <c16:uniqueId val="{00000000-0C1A-4A33-88FD-1F7494C7F8E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87.11</c:v>
                </c:pt>
                <c:pt idx="1">
                  <c:v>82.78</c:v>
                </c:pt>
                <c:pt idx="2">
                  <c:v>84.82</c:v>
                </c:pt>
                <c:pt idx="3">
                  <c:v>82.29</c:v>
                </c:pt>
                <c:pt idx="4">
                  <c:v>84.16</c:v>
                </c:pt>
              </c:numCache>
            </c:numRef>
          </c:val>
          <c:smooth val="0"/>
          <c:extLst>
            <c:ext xmlns:c16="http://schemas.microsoft.com/office/drawing/2014/chart" uri="{C3380CC4-5D6E-409C-BE32-E72D297353CC}">
              <c16:uniqueId val="{00000001-0C1A-4A33-88FD-1F7494C7F8E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246.77</c:v>
                </c:pt>
                <c:pt idx="1">
                  <c:v>243.3</c:v>
                </c:pt>
                <c:pt idx="2">
                  <c:v>239.69</c:v>
                </c:pt>
                <c:pt idx="3">
                  <c:v>260.45999999999998</c:v>
                </c:pt>
                <c:pt idx="4">
                  <c:v>248.49</c:v>
                </c:pt>
              </c:numCache>
            </c:numRef>
          </c:val>
          <c:extLst>
            <c:ext xmlns:c16="http://schemas.microsoft.com/office/drawing/2014/chart" uri="{C3380CC4-5D6E-409C-BE32-E72D297353CC}">
              <c16:uniqueId val="{00000000-A722-450D-85A6-61518D96D1B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223.98</c:v>
                </c:pt>
                <c:pt idx="1">
                  <c:v>225.09</c:v>
                </c:pt>
                <c:pt idx="2">
                  <c:v>224.82</c:v>
                </c:pt>
                <c:pt idx="3">
                  <c:v>230.85</c:v>
                </c:pt>
                <c:pt idx="4">
                  <c:v>230.21</c:v>
                </c:pt>
              </c:numCache>
            </c:numRef>
          </c:val>
          <c:smooth val="0"/>
          <c:extLst>
            <c:ext xmlns:c16="http://schemas.microsoft.com/office/drawing/2014/chart" uri="{C3380CC4-5D6E-409C-BE32-E72D297353CC}">
              <c16:uniqueId val="{00000001-A722-450D-85A6-61518D96D1B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52" zoomScaleNormal="52"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9" t="str">
        <f>データ!H6</f>
        <v>鹿児島県　知名町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7" t="s">
        <v>1</v>
      </c>
      <c r="C7" s="48"/>
      <c r="D7" s="48"/>
      <c r="E7" s="48"/>
      <c r="F7" s="48"/>
      <c r="G7" s="48"/>
      <c r="H7" s="48"/>
      <c r="I7" s="47" t="s">
        <v>2</v>
      </c>
      <c r="J7" s="48"/>
      <c r="K7" s="48"/>
      <c r="L7" s="48"/>
      <c r="M7" s="48"/>
      <c r="N7" s="48"/>
      <c r="O7" s="69"/>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81" t="s">
        <v>9</v>
      </c>
      <c r="BM7" s="82"/>
      <c r="BN7" s="82"/>
      <c r="BO7" s="82"/>
      <c r="BP7" s="82"/>
      <c r="BQ7" s="82"/>
      <c r="BR7" s="82"/>
      <c r="BS7" s="82"/>
      <c r="BT7" s="82"/>
      <c r="BU7" s="82"/>
      <c r="BV7" s="82"/>
      <c r="BW7" s="82"/>
      <c r="BX7" s="82"/>
      <c r="BY7" s="83"/>
    </row>
    <row r="8" spans="1:78" ht="18.75" customHeight="1">
      <c r="A8" s="2"/>
      <c r="B8" s="74" t="str">
        <f>データ!$I$6</f>
        <v>法適用</v>
      </c>
      <c r="C8" s="75"/>
      <c r="D8" s="75"/>
      <c r="E8" s="75"/>
      <c r="F8" s="75"/>
      <c r="G8" s="75"/>
      <c r="H8" s="75"/>
      <c r="I8" s="74" t="str">
        <f>データ!$J$6</f>
        <v>水道事業</v>
      </c>
      <c r="J8" s="75"/>
      <c r="K8" s="75"/>
      <c r="L8" s="75"/>
      <c r="M8" s="75"/>
      <c r="N8" s="75"/>
      <c r="O8" s="76"/>
      <c r="P8" s="77" t="str">
        <f>データ!$K$6</f>
        <v>末端給水事業</v>
      </c>
      <c r="Q8" s="77"/>
      <c r="R8" s="77"/>
      <c r="S8" s="77"/>
      <c r="T8" s="77"/>
      <c r="U8" s="77"/>
      <c r="V8" s="77"/>
      <c r="W8" s="77" t="str">
        <f>データ!$L$6</f>
        <v>A8</v>
      </c>
      <c r="X8" s="77"/>
      <c r="Y8" s="77"/>
      <c r="Z8" s="77"/>
      <c r="AA8" s="77"/>
      <c r="AB8" s="77"/>
      <c r="AC8" s="77"/>
      <c r="AD8" s="77" t="str">
        <f>データ!$M$6</f>
        <v>非設置</v>
      </c>
      <c r="AE8" s="77"/>
      <c r="AF8" s="77"/>
      <c r="AG8" s="77"/>
      <c r="AH8" s="77"/>
      <c r="AI8" s="77"/>
      <c r="AJ8" s="77"/>
      <c r="AK8" s="2"/>
      <c r="AL8" s="68">
        <f>データ!$R$6</f>
        <v>5509</v>
      </c>
      <c r="AM8" s="68"/>
      <c r="AN8" s="68"/>
      <c r="AO8" s="68"/>
      <c r="AP8" s="68"/>
      <c r="AQ8" s="68"/>
      <c r="AR8" s="68"/>
      <c r="AS8" s="68"/>
      <c r="AT8" s="36">
        <f>データ!$S$6</f>
        <v>53.3</v>
      </c>
      <c r="AU8" s="37"/>
      <c r="AV8" s="37"/>
      <c r="AW8" s="37"/>
      <c r="AX8" s="37"/>
      <c r="AY8" s="37"/>
      <c r="AZ8" s="37"/>
      <c r="BA8" s="37"/>
      <c r="BB8" s="57">
        <f>データ!$T$6</f>
        <v>103.36</v>
      </c>
      <c r="BC8" s="57"/>
      <c r="BD8" s="57"/>
      <c r="BE8" s="57"/>
      <c r="BF8" s="57"/>
      <c r="BG8" s="57"/>
      <c r="BH8" s="57"/>
      <c r="BI8" s="57"/>
      <c r="BJ8" s="3"/>
      <c r="BK8" s="3"/>
      <c r="BL8" s="70" t="s">
        <v>10</v>
      </c>
      <c r="BM8" s="71"/>
      <c r="BN8" s="72" t="s">
        <v>11</v>
      </c>
      <c r="BO8" s="72"/>
      <c r="BP8" s="72"/>
      <c r="BQ8" s="72"/>
      <c r="BR8" s="72"/>
      <c r="BS8" s="72"/>
      <c r="BT8" s="72"/>
      <c r="BU8" s="72"/>
      <c r="BV8" s="72"/>
      <c r="BW8" s="72"/>
      <c r="BX8" s="72"/>
      <c r="BY8" s="73"/>
    </row>
    <row r="9" spans="1:78" ht="18.75" customHeight="1">
      <c r="A9" s="2"/>
      <c r="B9" s="47" t="s">
        <v>12</v>
      </c>
      <c r="C9" s="48"/>
      <c r="D9" s="48"/>
      <c r="E9" s="48"/>
      <c r="F9" s="48"/>
      <c r="G9" s="48"/>
      <c r="H9" s="48"/>
      <c r="I9" s="47" t="s">
        <v>13</v>
      </c>
      <c r="J9" s="48"/>
      <c r="K9" s="48"/>
      <c r="L9" s="48"/>
      <c r="M9" s="48"/>
      <c r="N9" s="48"/>
      <c r="O9" s="69"/>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c r="A10" s="2"/>
      <c r="B10" s="36" t="str">
        <f>データ!$N$6</f>
        <v>-</v>
      </c>
      <c r="C10" s="37"/>
      <c r="D10" s="37"/>
      <c r="E10" s="37"/>
      <c r="F10" s="37"/>
      <c r="G10" s="37"/>
      <c r="H10" s="37"/>
      <c r="I10" s="36">
        <f>データ!$O$6</f>
        <v>63.2</v>
      </c>
      <c r="J10" s="37"/>
      <c r="K10" s="37"/>
      <c r="L10" s="37"/>
      <c r="M10" s="37"/>
      <c r="N10" s="37"/>
      <c r="O10" s="67"/>
      <c r="P10" s="57">
        <f>データ!$P$6</f>
        <v>99.83</v>
      </c>
      <c r="Q10" s="57"/>
      <c r="R10" s="57"/>
      <c r="S10" s="57"/>
      <c r="T10" s="57"/>
      <c r="U10" s="57"/>
      <c r="V10" s="57"/>
      <c r="W10" s="68">
        <f>データ!$Q$6</f>
        <v>4895</v>
      </c>
      <c r="X10" s="68"/>
      <c r="Y10" s="68"/>
      <c r="Z10" s="68"/>
      <c r="AA10" s="68"/>
      <c r="AB10" s="68"/>
      <c r="AC10" s="68"/>
      <c r="AD10" s="2"/>
      <c r="AE10" s="2"/>
      <c r="AF10" s="2"/>
      <c r="AG10" s="2"/>
      <c r="AH10" s="2"/>
      <c r="AI10" s="2"/>
      <c r="AJ10" s="2"/>
      <c r="AK10" s="2"/>
      <c r="AL10" s="68">
        <f>データ!$U$6</f>
        <v>5381</v>
      </c>
      <c r="AM10" s="68"/>
      <c r="AN10" s="68"/>
      <c r="AO10" s="68"/>
      <c r="AP10" s="68"/>
      <c r="AQ10" s="68"/>
      <c r="AR10" s="68"/>
      <c r="AS10" s="68"/>
      <c r="AT10" s="36">
        <f>データ!$V$6</f>
        <v>53.3</v>
      </c>
      <c r="AU10" s="37"/>
      <c r="AV10" s="37"/>
      <c r="AW10" s="37"/>
      <c r="AX10" s="37"/>
      <c r="AY10" s="37"/>
      <c r="AZ10" s="37"/>
      <c r="BA10" s="37"/>
      <c r="BB10" s="57">
        <f>データ!$W$6</f>
        <v>100.96</v>
      </c>
      <c r="BC10" s="57"/>
      <c r="BD10" s="57"/>
      <c r="BE10" s="57"/>
      <c r="BF10" s="57"/>
      <c r="BG10" s="57"/>
      <c r="BH10" s="57"/>
      <c r="BI10" s="57"/>
      <c r="BJ10" s="2"/>
      <c r="BK10" s="2"/>
      <c r="BL10" s="58" t="s">
        <v>21</v>
      </c>
      <c r="BM10" s="59"/>
      <c r="BN10" s="60" t="s">
        <v>22</v>
      </c>
      <c r="BO10" s="60"/>
      <c r="BP10" s="60"/>
      <c r="BQ10" s="60"/>
      <c r="BR10" s="60"/>
      <c r="BS10" s="60"/>
      <c r="BT10" s="60"/>
      <c r="BU10" s="60"/>
      <c r="BV10" s="60"/>
      <c r="BW10" s="60"/>
      <c r="BX10" s="60"/>
      <c r="BY10" s="61"/>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0" t="s">
        <v>25</v>
      </c>
      <c r="BM14" s="31"/>
      <c r="BN14" s="31"/>
      <c r="BO14" s="31"/>
      <c r="BP14" s="31"/>
      <c r="BQ14" s="31"/>
      <c r="BR14" s="31"/>
      <c r="BS14" s="31"/>
      <c r="BT14" s="31"/>
      <c r="BU14" s="31"/>
      <c r="BV14" s="31"/>
      <c r="BW14" s="31"/>
      <c r="BX14" s="31"/>
      <c r="BY14" s="31"/>
      <c r="BZ14" s="32"/>
    </row>
    <row r="15" spans="1:78" ht="13.5" customHeight="1">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1" t="s">
        <v>112</v>
      </c>
      <c r="BM47" s="42"/>
      <c r="BN47" s="42"/>
      <c r="BO47" s="42"/>
      <c r="BP47" s="42"/>
      <c r="BQ47" s="42"/>
      <c r="BR47" s="42"/>
      <c r="BS47" s="42"/>
      <c r="BT47" s="42"/>
      <c r="BU47" s="42"/>
      <c r="BV47" s="42"/>
      <c r="BW47" s="42"/>
      <c r="BX47" s="42"/>
      <c r="BY47" s="42"/>
      <c r="BZ47" s="43"/>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1"/>
      <c r="BM48" s="42"/>
      <c r="BN48" s="42"/>
      <c r="BO48" s="42"/>
      <c r="BP48" s="42"/>
      <c r="BQ48" s="42"/>
      <c r="BR48" s="42"/>
      <c r="BS48" s="42"/>
      <c r="BT48" s="42"/>
      <c r="BU48" s="42"/>
      <c r="BV48" s="42"/>
      <c r="BW48" s="42"/>
      <c r="BX48" s="42"/>
      <c r="BY48" s="42"/>
      <c r="BZ48" s="43"/>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1"/>
      <c r="BM49" s="42"/>
      <c r="BN49" s="42"/>
      <c r="BO49" s="42"/>
      <c r="BP49" s="42"/>
      <c r="BQ49" s="42"/>
      <c r="BR49" s="42"/>
      <c r="BS49" s="42"/>
      <c r="BT49" s="42"/>
      <c r="BU49" s="42"/>
      <c r="BV49" s="42"/>
      <c r="BW49" s="42"/>
      <c r="BX49" s="42"/>
      <c r="BY49" s="42"/>
      <c r="BZ49" s="43"/>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1"/>
      <c r="BM50" s="42"/>
      <c r="BN50" s="42"/>
      <c r="BO50" s="42"/>
      <c r="BP50" s="42"/>
      <c r="BQ50" s="42"/>
      <c r="BR50" s="42"/>
      <c r="BS50" s="42"/>
      <c r="BT50" s="42"/>
      <c r="BU50" s="42"/>
      <c r="BV50" s="42"/>
      <c r="BW50" s="42"/>
      <c r="BX50" s="42"/>
      <c r="BY50" s="42"/>
      <c r="BZ50" s="43"/>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1"/>
      <c r="BM51" s="42"/>
      <c r="BN51" s="42"/>
      <c r="BO51" s="42"/>
      <c r="BP51" s="42"/>
      <c r="BQ51" s="42"/>
      <c r="BR51" s="42"/>
      <c r="BS51" s="42"/>
      <c r="BT51" s="42"/>
      <c r="BU51" s="42"/>
      <c r="BV51" s="42"/>
      <c r="BW51" s="42"/>
      <c r="BX51" s="42"/>
      <c r="BY51" s="42"/>
      <c r="BZ51" s="43"/>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1"/>
      <c r="BM52" s="42"/>
      <c r="BN52" s="42"/>
      <c r="BO52" s="42"/>
      <c r="BP52" s="42"/>
      <c r="BQ52" s="42"/>
      <c r="BR52" s="42"/>
      <c r="BS52" s="42"/>
      <c r="BT52" s="42"/>
      <c r="BU52" s="42"/>
      <c r="BV52" s="42"/>
      <c r="BW52" s="42"/>
      <c r="BX52" s="42"/>
      <c r="BY52" s="42"/>
      <c r="BZ52" s="43"/>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1"/>
      <c r="BM53" s="42"/>
      <c r="BN53" s="42"/>
      <c r="BO53" s="42"/>
      <c r="BP53" s="42"/>
      <c r="BQ53" s="42"/>
      <c r="BR53" s="42"/>
      <c r="BS53" s="42"/>
      <c r="BT53" s="42"/>
      <c r="BU53" s="42"/>
      <c r="BV53" s="42"/>
      <c r="BW53" s="42"/>
      <c r="BX53" s="42"/>
      <c r="BY53" s="42"/>
      <c r="BZ53" s="43"/>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1"/>
      <c r="BM54" s="42"/>
      <c r="BN54" s="42"/>
      <c r="BO54" s="42"/>
      <c r="BP54" s="42"/>
      <c r="BQ54" s="42"/>
      <c r="BR54" s="42"/>
      <c r="BS54" s="42"/>
      <c r="BT54" s="42"/>
      <c r="BU54" s="42"/>
      <c r="BV54" s="42"/>
      <c r="BW54" s="42"/>
      <c r="BX54" s="42"/>
      <c r="BY54" s="42"/>
      <c r="BZ54" s="43"/>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1"/>
      <c r="BM55" s="42"/>
      <c r="BN55" s="42"/>
      <c r="BO55" s="42"/>
      <c r="BP55" s="42"/>
      <c r="BQ55" s="42"/>
      <c r="BR55" s="42"/>
      <c r="BS55" s="42"/>
      <c r="BT55" s="42"/>
      <c r="BU55" s="42"/>
      <c r="BV55" s="42"/>
      <c r="BW55" s="42"/>
      <c r="BX55" s="42"/>
      <c r="BY55" s="42"/>
      <c r="BZ55" s="43"/>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1"/>
      <c r="BM56" s="42"/>
      <c r="BN56" s="42"/>
      <c r="BO56" s="42"/>
      <c r="BP56" s="42"/>
      <c r="BQ56" s="42"/>
      <c r="BR56" s="42"/>
      <c r="BS56" s="42"/>
      <c r="BT56" s="42"/>
      <c r="BU56" s="42"/>
      <c r="BV56" s="42"/>
      <c r="BW56" s="42"/>
      <c r="BX56" s="42"/>
      <c r="BY56" s="42"/>
      <c r="BZ56" s="43"/>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1"/>
      <c r="BM57" s="42"/>
      <c r="BN57" s="42"/>
      <c r="BO57" s="42"/>
      <c r="BP57" s="42"/>
      <c r="BQ57" s="42"/>
      <c r="BR57" s="42"/>
      <c r="BS57" s="42"/>
      <c r="BT57" s="42"/>
      <c r="BU57" s="42"/>
      <c r="BV57" s="42"/>
      <c r="BW57" s="42"/>
      <c r="BX57" s="42"/>
      <c r="BY57" s="42"/>
      <c r="BZ57" s="43"/>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1"/>
      <c r="BM58" s="42"/>
      <c r="BN58" s="42"/>
      <c r="BO58" s="42"/>
      <c r="BP58" s="42"/>
      <c r="BQ58" s="42"/>
      <c r="BR58" s="42"/>
      <c r="BS58" s="42"/>
      <c r="BT58" s="42"/>
      <c r="BU58" s="42"/>
      <c r="BV58" s="42"/>
      <c r="BW58" s="42"/>
      <c r="BX58" s="42"/>
      <c r="BY58" s="42"/>
      <c r="BZ58" s="43"/>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1"/>
      <c r="BM59" s="42"/>
      <c r="BN59" s="42"/>
      <c r="BO59" s="42"/>
      <c r="BP59" s="42"/>
      <c r="BQ59" s="42"/>
      <c r="BR59" s="42"/>
      <c r="BS59" s="42"/>
      <c r="BT59" s="42"/>
      <c r="BU59" s="42"/>
      <c r="BV59" s="42"/>
      <c r="BW59" s="42"/>
      <c r="BX59" s="42"/>
      <c r="BY59" s="42"/>
      <c r="BZ59" s="43"/>
    </row>
    <row r="60" spans="1:78" ht="13.5" customHeight="1">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41"/>
      <c r="BM60" s="42"/>
      <c r="BN60" s="42"/>
      <c r="BO60" s="42"/>
      <c r="BP60" s="42"/>
      <c r="BQ60" s="42"/>
      <c r="BR60" s="42"/>
      <c r="BS60" s="42"/>
      <c r="BT60" s="42"/>
      <c r="BU60" s="42"/>
      <c r="BV60" s="42"/>
      <c r="BW60" s="42"/>
      <c r="BX60" s="42"/>
      <c r="BY60" s="42"/>
      <c r="BZ60" s="43"/>
    </row>
    <row r="61" spans="1:78" ht="13.5" customHeight="1">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41"/>
      <c r="BM61" s="42"/>
      <c r="BN61" s="42"/>
      <c r="BO61" s="42"/>
      <c r="BP61" s="42"/>
      <c r="BQ61" s="42"/>
      <c r="BR61" s="42"/>
      <c r="BS61" s="42"/>
      <c r="BT61" s="42"/>
      <c r="BU61" s="42"/>
      <c r="BV61" s="42"/>
      <c r="BW61" s="42"/>
      <c r="BX61" s="42"/>
      <c r="BY61" s="42"/>
      <c r="BZ61" s="43"/>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1"/>
      <c r="BM62" s="42"/>
      <c r="BN62" s="42"/>
      <c r="BO62" s="42"/>
      <c r="BP62" s="42"/>
      <c r="BQ62" s="42"/>
      <c r="BR62" s="42"/>
      <c r="BS62" s="42"/>
      <c r="BT62" s="42"/>
      <c r="BU62" s="42"/>
      <c r="BV62" s="42"/>
      <c r="BW62" s="42"/>
      <c r="BX62" s="42"/>
      <c r="BY62" s="42"/>
      <c r="BZ62" s="43"/>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1" t="s">
        <v>110</v>
      </c>
      <c r="BM66" s="42"/>
      <c r="BN66" s="42"/>
      <c r="BO66" s="42"/>
      <c r="BP66" s="42"/>
      <c r="BQ66" s="42"/>
      <c r="BR66" s="42"/>
      <c r="BS66" s="42"/>
      <c r="BT66" s="42"/>
      <c r="BU66" s="42"/>
      <c r="BV66" s="42"/>
      <c r="BW66" s="42"/>
      <c r="BX66" s="42"/>
      <c r="BY66" s="42"/>
      <c r="BZ66" s="43"/>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1"/>
      <c r="BM67" s="42"/>
      <c r="BN67" s="42"/>
      <c r="BO67" s="42"/>
      <c r="BP67" s="42"/>
      <c r="BQ67" s="42"/>
      <c r="BR67" s="42"/>
      <c r="BS67" s="42"/>
      <c r="BT67" s="42"/>
      <c r="BU67" s="42"/>
      <c r="BV67" s="42"/>
      <c r="BW67" s="42"/>
      <c r="BX67" s="42"/>
      <c r="BY67" s="42"/>
      <c r="BZ67" s="43"/>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1"/>
      <c r="BM68" s="42"/>
      <c r="BN68" s="42"/>
      <c r="BO68" s="42"/>
      <c r="BP68" s="42"/>
      <c r="BQ68" s="42"/>
      <c r="BR68" s="42"/>
      <c r="BS68" s="42"/>
      <c r="BT68" s="42"/>
      <c r="BU68" s="42"/>
      <c r="BV68" s="42"/>
      <c r="BW68" s="42"/>
      <c r="BX68" s="42"/>
      <c r="BY68" s="42"/>
      <c r="BZ68" s="43"/>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1"/>
      <c r="BM69" s="42"/>
      <c r="BN69" s="42"/>
      <c r="BO69" s="42"/>
      <c r="BP69" s="42"/>
      <c r="BQ69" s="42"/>
      <c r="BR69" s="42"/>
      <c r="BS69" s="42"/>
      <c r="BT69" s="42"/>
      <c r="BU69" s="42"/>
      <c r="BV69" s="42"/>
      <c r="BW69" s="42"/>
      <c r="BX69" s="42"/>
      <c r="BY69" s="42"/>
      <c r="BZ69" s="43"/>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1"/>
      <c r="BM70" s="42"/>
      <c r="BN70" s="42"/>
      <c r="BO70" s="42"/>
      <c r="BP70" s="42"/>
      <c r="BQ70" s="42"/>
      <c r="BR70" s="42"/>
      <c r="BS70" s="42"/>
      <c r="BT70" s="42"/>
      <c r="BU70" s="42"/>
      <c r="BV70" s="42"/>
      <c r="BW70" s="42"/>
      <c r="BX70" s="42"/>
      <c r="BY70" s="42"/>
      <c r="BZ70" s="43"/>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1"/>
      <c r="BM71" s="42"/>
      <c r="BN71" s="42"/>
      <c r="BO71" s="42"/>
      <c r="BP71" s="42"/>
      <c r="BQ71" s="42"/>
      <c r="BR71" s="42"/>
      <c r="BS71" s="42"/>
      <c r="BT71" s="42"/>
      <c r="BU71" s="42"/>
      <c r="BV71" s="42"/>
      <c r="BW71" s="42"/>
      <c r="BX71" s="42"/>
      <c r="BY71" s="42"/>
      <c r="BZ71" s="43"/>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1"/>
      <c r="BM72" s="42"/>
      <c r="BN72" s="42"/>
      <c r="BO72" s="42"/>
      <c r="BP72" s="42"/>
      <c r="BQ72" s="42"/>
      <c r="BR72" s="42"/>
      <c r="BS72" s="42"/>
      <c r="BT72" s="42"/>
      <c r="BU72" s="42"/>
      <c r="BV72" s="42"/>
      <c r="BW72" s="42"/>
      <c r="BX72" s="42"/>
      <c r="BY72" s="42"/>
      <c r="BZ72" s="43"/>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1"/>
      <c r="BM73" s="42"/>
      <c r="BN73" s="42"/>
      <c r="BO73" s="42"/>
      <c r="BP73" s="42"/>
      <c r="BQ73" s="42"/>
      <c r="BR73" s="42"/>
      <c r="BS73" s="42"/>
      <c r="BT73" s="42"/>
      <c r="BU73" s="42"/>
      <c r="BV73" s="42"/>
      <c r="BW73" s="42"/>
      <c r="BX73" s="42"/>
      <c r="BY73" s="42"/>
      <c r="BZ73" s="43"/>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1"/>
      <c r="BM74" s="42"/>
      <c r="BN74" s="42"/>
      <c r="BO74" s="42"/>
      <c r="BP74" s="42"/>
      <c r="BQ74" s="42"/>
      <c r="BR74" s="42"/>
      <c r="BS74" s="42"/>
      <c r="BT74" s="42"/>
      <c r="BU74" s="42"/>
      <c r="BV74" s="42"/>
      <c r="BW74" s="42"/>
      <c r="BX74" s="42"/>
      <c r="BY74" s="42"/>
      <c r="BZ74" s="43"/>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1"/>
      <c r="BM75" s="42"/>
      <c r="BN75" s="42"/>
      <c r="BO75" s="42"/>
      <c r="BP75" s="42"/>
      <c r="BQ75" s="42"/>
      <c r="BR75" s="42"/>
      <c r="BS75" s="42"/>
      <c r="BT75" s="42"/>
      <c r="BU75" s="42"/>
      <c r="BV75" s="42"/>
      <c r="BW75" s="42"/>
      <c r="BX75" s="42"/>
      <c r="BY75" s="42"/>
      <c r="BZ75" s="43"/>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1"/>
      <c r="BM76" s="42"/>
      <c r="BN76" s="42"/>
      <c r="BO76" s="42"/>
      <c r="BP76" s="42"/>
      <c r="BQ76" s="42"/>
      <c r="BR76" s="42"/>
      <c r="BS76" s="42"/>
      <c r="BT76" s="42"/>
      <c r="BU76" s="42"/>
      <c r="BV76" s="42"/>
      <c r="BW76" s="42"/>
      <c r="BX76" s="42"/>
      <c r="BY76" s="42"/>
      <c r="BZ76" s="43"/>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1"/>
      <c r="BM77" s="42"/>
      <c r="BN77" s="42"/>
      <c r="BO77" s="42"/>
      <c r="BP77" s="42"/>
      <c r="BQ77" s="42"/>
      <c r="BR77" s="42"/>
      <c r="BS77" s="42"/>
      <c r="BT77" s="42"/>
      <c r="BU77" s="42"/>
      <c r="BV77" s="42"/>
      <c r="BW77" s="42"/>
      <c r="BX77" s="42"/>
      <c r="BY77" s="42"/>
      <c r="BZ77" s="43"/>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1"/>
      <c r="BM78" s="42"/>
      <c r="BN78" s="42"/>
      <c r="BO78" s="42"/>
      <c r="BP78" s="42"/>
      <c r="BQ78" s="42"/>
      <c r="BR78" s="42"/>
      <c r="BS78" s="42"/>
      <c r="BT78" s="42"/>
      <c r="BU78" s="42"/>
      <c r="BV78" s="42"/>
      <c r="BW78" s="42"/>
      <c r="BX78" s="42"/>
      <c r="BY78" s="42"/>
      <c r="BZ78" s="43"/>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1"/>
      <c r="BM79" s="42"/>
      <c r="BN79" s="42"/>
      <c r="BO79" s="42"/>
      <c r="BP79" s="42"/>
      <c r="BQ79" s="42"/>
      <c r="BR79" s="42"/>
      <c r="BS79" s="42"/>
      <c r="BT79" s="42"/>
      <c r="BU79" s="42"/>
      <c r="BV79" s="42"/>
      <c r="BW79" s="42"/>
      <c r="BX79" s="42"/>
      <c r="BY79" s="42"/>
      <c r="BZ79" s="43"/>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1"/>
      <c r="BM80" s="42"/>
      <c r="BN80" s="42"/>
      <c r="BO80" s="42"/>
      <c r="BP80" s="42"/>
      <c r="BQ80" s="42"/>
      <c r="BR80" s="42"/>
      <c r="BS80" s="42"/>
      <c r="BT80" s="42"/>
      <c r="BU80" s="42"/>
      <c r="BV80" s="42"/>
      <c r="BW80" s="42"/>
      <c r="BX80" s="42"/>
      <c r="BY80" s="42"/>
      <c r="BZ80" s="43"/>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1"/>
      <c r="BM81" s="42"/>
      <c r="BN81" s="42"/>
      <c r="BO81" s="42"/>
      <c r="BP81" s="42"/>
      <c r="BQ81" s="42"/>
      <c r="BR81" s="42"/>
      <c r="BS81" s="42"/>
      <c r="BT81" s="42"/>
      <c r="BU81" s="42"/>
      <c r="BV81" s="42"/>
      <c r="BW81" s="42"/>
      <c r="BX81" s="42"/>
      <c r="BY81" s="42"/>
      <c r="BZ81" s="43"/>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5"/>
      <c r="BN82" s="55"/>
      <c r="BO82" s="55"/>
      <c r="BP82" s="55"/>
      <c r="BQ82" s="55"/>
      <c r="BR82" s="55"/>
      <c r="BS82" s="55"/>
      <c r="BT82" s="55"/>
      <c r="BU82" s="55"/>
      <c r="BV82" s="55"/>
      <c r="BW82" s="55"/>
      <c r="BX82" s="55"/>
      <c r="BY82" s="55"/>
      <c r="BZ82" s="56"/>
    </row>
    <row r="83" spans="1:78">
      <c r="C83" s="12"/>
    </row>
    <row r="84" spans="1:78" hidden="1">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xgGzbEu/ztxAwDJC9plC72hhJaJT2b9LfXR131fIA1vvfSHhzVznVGNSGc6TcQUmDgHWsc18eIJ1lu+DpgogwQ==" saltValue="ED1FM7GKINA/Ozlyj0NhZ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cols>
    <col min="2" max="144" width="11.875" customWidth="1"/>
  </cols>
  <sheetData>
    <row r="1" spans="1:144">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c r="A6" s="15" t="s">
        <v>92</v>
      </c>
      <c r="B6" s="20">
        <f>B7</f>
        <v>2023</v>
      </c>
      <c r="C6" s="20">
        <f t="shared" ref="C6:W6" si="3">C7</f>
        <v>465348</v>
      </c>
      <c r="D6" s="20">
        <f t="shared" si="3"/>
        <v>46</v>
      </c>
      <c r="E6" s="20">
        <f t="shared" si="3"/>
        <v>1</v>
      </c>
      <c r="F6" s="20">
        <f t="shared" si="3"/>
        <v>0</v>
      </c>
      <c r="G6" s="20">
        <f t="shared" si="3"/>
        <v>1</v>
      </c>
      <c r="H6" s="20" t="str">
        <f t="shared" si="3"/>
        <v>鹿児島県　知名町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63.2</v>
      </c>
      <c r="P6" s="21">
        <f t="shared" si="3"/>
        <v>99.83</v>
      </c>
      <c r="Q6" s="21">
        <f t="shared" si="3"/>
        <v>4895</v>
      </c>
      <c r="R6" s="21">
        <f t="shared" si="3"/>
        <v>5509</v>
      </c>
      <c r="S6" s="21">
        <f t="shared" si="3"/>
        <v>53.3</v>
      </c>
      <c r="T6" s="21">
        <f t="shared" si="3"/>
        <v>103.36</v>
      </c>
      <c r="U6" s="21">
        <f t="shared" si="3"/>
        <v>5381</v>
      </c>
      <c r="V6" s="21">
        <f t="shared" si="3"/>
        <v>53.3</v>
      </c>
      <c r="W6" s="21">
        <f t="shared" si="3"/>
        <v>100.96</v>
      </c>
      <c r="X6" s="22">
        <f>IF(X7="",NA(),X7)</f>
        <v>100.07</v>
      </c>
      <c r="Y6" s="22">
        <f t="shared" ref="Y6:AG6" si="4">IF(Y7="",NA(),Y7)</f>
        <v>100.22</v>
      </c>
      <c r="Z6" s="22">
        <f t="shared" si="4"/>
        <v>102.99</v>
      </c>
      <c r="AA6" s="22">
        <f t="shared" si="4"/>
        <v>100.17</v>
      </c>
      <c r="AB6" s="22">
        <f t="shared" si="4"/>
        <v>103.03</v>
      </c>
      <c r="AC6" s="22">
        <f t="shared" si="4"/>
        <v>104.35</v>
      </c>
      <c r="AD6" s="22">
        <f t="shared" si="4"/>
        <v>105.34</v>
      </c>
      <c r="AE6" s="22">
        <f t="shared" si="4"/>
        <v>105.77</v>
      </c>
      <c r="AF6" s="22">
        <f t="shared" si="4"/>
        <v>104.82</v>
      </c>
      <c r="AG6" s="22">
        <f t="shared" si="4"/>
        <v>106.46</v>
      </c>
      <c r="AH6" s="21" t="str">
        <f>IF(AH7="","",IF(AH7="-","【-】","【"&amp;SUBSTITUTE(TEXT(AH7,"#,##0.00"),"-","△")&amp;"】"))</f>
        <v>【108.24】</v>
      </c>
      <c r="AI6" s="21">
        <f>IF(AI7="",NA(),AI7)</f>
        <v>0</v>
      </c>
      <c r="AJ6" s="21">
        <f t="shared" ref="AJ6:AR6" si="5">IF(AJ7="",NA(),AJ7)</f>
        <v>0</v>
      </c>
      <c r="AK6" s="21">
        <f t="shared" si="5"/>
        <v>0</v>
      </c>
      <c r="AL6" s="21">
        <f t="shared" si="5"/>
        <v>0</v>
      </c>
      <c r="AM6" s="21">
        <f t="shared" si="5"/>
        <v>0</v>
      </c>
      <c r="AN6" s="22">
        <f t="shared" si="5"/>
        <v>21.69</v>
      </c>
      <c r="AO6" s="22">
        <f t="shared" si="5"/>
        <v>24.04</v>
      </c>
      <c r="AP6" s="22">
        <f t="shared" si="5"/>
        <v>28.03</v>
      </c>
      <c r="AQ6" s="22">
        <f t="shared" si="5"/>
        <v>26.73</v>
      </c>
      <c r="AR6" s="22">
        <f t="shared" si="5"/>
        <v>27.85</v>
      </c>
      <c r="AS6" s="21" t="str">
        <f>IF(AS7="","",IF(AS7="-","【-】","【"&amp;SUBSTITUTE(TEXT(AS7,"#,##0.00"),"-","△")&amp;"】"))</f>
        <v>【1.50】</v>
      </c>
      <c r="AT6" s="22">
        <f>IF(AT7="",NA(),AT7)</f>
        <v>361.02</v>
      </c>
      <c r="AU6" s="22">
        <f t="shared" ref="AU6:BC6" si="6">IF(AU7="",NA(),AU7)</f>
        <v>344.18</v>
      </c>
      <c r="AV6" s="22">
        <f t="shared" si="6"/>
        <v>282.68</v>
      </c>
      <c r="AW6" s="22">
        <f t="shared" si="6"/>
        <v>323.32</v>
      </c>
      <c r="AX6" s="22">
        <f t="shared" si="6"/>
        <v>321.91000000000003</v>
      </c>
      <c r="AY6" s="22">
        <f t="shared" si="6"/>
        <v>301.04000000000002</v>
      </c>
      <c r="AZ6" s="22">
        <f t="shared" si="6"/>
        <v>305.08</v>
      </c>
      <c r="BA6" s="22">
        <f t="shared" si="6"/>
        <v>305.33999999999997</v>
      </c>
      <c r="BB6" s="22">
        <f t="shared" si="6"/>
        <v>310.01</v>
      </c>
      <c r="BC6" s="22">
        <f t="shared" si="6"/>
        <v>311.12</v>
      </c>
      <c r="BD6" s="21" t="str">
        <f>IF(BD7="","",IF(BD7="-","【-】","【"&amp;SUBSTITUTE(TEXT(BD7,"#,##0.00"),"-","△")&amp;"】"))</f>
        <v>【243.36】</v>
      </c>
      <c r="BE6" s="22">
        <f>IF(BE7="",NA(),BE7)</f>
        <v>501.44</v>
      </c>
      <c r="BF6" s="22">
        <f t="shared" ref="BF6:BN6" si="7">IF(BF7="",NA(),BF7)</f>
        <v>511.28</v>
      </c>
      <c r="BG6" s="22">
        <f t="shared" si="7"/>
        <v>511.49</v>
      </c>
      <c r="BH6" s="22">
        <f t="shared" si="7"/>
        <v>526.67999999999995</v>
      </c>
      <c r="BI6" s="22">
        <f t="shared" si="7"/>
        <v>525.5</v>
      </c>
      <c r="BJ6" s="22">
        <f t="shared" si="7"/>
        <v>551.62</v>
      </c>
      <c r="BK6" s="22">
        <f t="shared" si="7"/>
        <v>585.59</v>
      </c>
      <c r="BL6" s="22">
        <f t="shared" si="7"/>
        <v>561.34</v>
      </c>
      <c r="BM6" s="22">
        <f t="shared" si="7"/>
        <v>538.33000000000004</v>
      </c>
      <c r="BN6" s="22">
        <f t="shared" si="7"/>
        <v>515.14</v>
      </c>
      <c r="BO6" s="21" t="str">
        <f>IF(BO7="","",IF(BO7="-","【-】","【"&amp;SUBSTITUTE(TEXT(BO7,"#,##0.00"),"-","△")&amp;"】"))</f>
        <v>【265.93】</v>
      </c>
      <c r="BP6" s="22">
        <f>IF(BP7="",NA(),BP7)</f>
        <v>96.81</v>
      </c>
      <c r="BQ6" s="22">
        <f t="shared" ref="BQ6:BY6" si="8">IF(BQ7="",NA(),BQ7)</f>
        <v>96.4</v>
      </c>
      <c r="BR6" s="22">
        <f t="shared" si="8"/>
        <v>99.92</v>
      </c>
      <c r="BS6" s="22">
        <f t="shared" si="8"/>
        <v>94.67</v>
      </c>
      <c r="BT6" s="22">
        <f t="shared" si="8"/>
        <v>99.69</v>
      </c>
      <c r="BU6" s="22">
        <f t="shared" si="8"/>
        <v>87.11</v>
      </c>
      <c r="BV6" s="22">
        <f t="shared" si="8"/>
        <v>82.78</v>
      </c>
      <c r="BW6" s="22">
        <f t="shared" si="8"/>
        <v>84.82</v>
      </c>
      <c r="BX6" s="22">
        <f t="shared" si="8"/>
        <v>82.29</v>
      </c>
      <c r="BY6" s="22">
        <f t="shared" si="8"/>
        <v>84.16</v>
      </c>
      <c r="BZ6" s="21" t="str">
        <f>IF(BZ7="","",IF(BZ7="-","【-】","【"&amp;SUBSTITUTE(TEXT(BZ7,"#,##0.00"),"-","△")&amp;"】"))</f>
        <v>【97.82】</v>
      </c>
      <c r="CA6" s="22">
        <f>IF(CA7="",NA(),CA7)</f>
        <v>246.77</v>
      </c>
      <c r="CB6" s="22">
        <f t="shared" ref="CB6:CJ6" si="9">IF(CB7="",NA(),CB7)</f>
        <v>243.3</v>
      </c>
      <c r="CC6" s="22">
        <f t="shared" si="9"/>
        <v>239.69</v>
      </c>
      <c r="CD6" s="22">
        <f t="shared" si="9"/>
        <v>260.45999999999998</v>
      </c>
      <c r="CE6" s="22">
        <f t="shared" si="9"/>
        <v>248.49</v>
      </c>
      <c r="CF6" s="22">
        <f t="shared" si="9"/>
        <v>223.98</v>
      </c>
      <c r="CG6" s="22">
        <f t="shared" si="9"/>
        <v>225.09</v>
      </c>
      <c r="CH6" s="22">
        <f t="shared" si="9"/>
        <v>224.82</v>
      </c>
      <c r="CI6" s="22">
        <f t="shared" si="9"/>
        <v>230.85</v>
      </c>
      <c r="CJ6" s="22">
        <f t="shared" si="9"/>
        <v>230.21</v>
      </c>
      <c r="CK6" s="21" t="str">
        <f>IF(CK7="","",IF(CK7="-","【-】","【"&amp;SUBSTITUTE(TEXT(CK7,"#,##0.00"),"-","△")&amp;"】"))</f>
        <v>【177.56】</v>
      </c>
      <c r="CL6" s="22">
        <f>IF(CL7="",NA(),CL7)</f>
        <v>52.42</v>
      </c>
      <c r="CM6" s="22">
        <f t="shared" ref="CM6:CU6" si="10">IF(CM7="",NA(),CM7)</f>
        <v>51.36</v>
      </c>
      <c r="CN6" s="22">
        <f t="shared" si="10"/>
        <v>50.51</v>
      </c>
      <c r="CO6" s="22">
        <f t="shared" si="10"/>
        <v>49.97</v>
      </c>
      <c r="CP6" s="22">
        <f t="shared" si="10"/>
        <v>50.34</v>
      </c>
      <c r="CQ6" s="22">
        <f t="shared" si="10"/>
        <v>49.64</v>
      </c>
      <c r="CR6" s="22">
        <f t="shared" si="10"/>
        <v>49.38</v>
      </c>
      <c r="CS6" s="22">
        <f t="shared" si="10"/>
        <v>50.09</v>
      </c>
      <c r="CT6" s="22">
        <f t="shared" si="10"/>
        <v>50.1</v>
      </c>
      <c r="CU6" s="22">
        <f t="shared" si="10"/>
        <v>49.76</v>
      </c>
      <c r="CV6" s="21" t="str">
        <f>IF(CV7="","",IF(CV7="-","【-】","【"&amp;SUBSTITUTE(TEXT(CV7,"#,##0.00"),"-","△")&amp;"】"))</f>
        <v>【59.81】</v>
      </c>
      <c r="CW6" s="22">
        <f>IF(CW7="",NA(),CW7)</f>
        <v>85.7</v>
      </c>
      <c r="CX6" s="22">
        <f t="shared" ref="CX6:DF6" si="11">IF(CX7="",NA(),CX7)</f>
        <v>85.3</v>
      </c>
      <c r="CY6" s="22">
        <f t="shared" si="11"/>
        <v>85.6</v>
      </c>
      <c r="CZ6" s="22">
        <f t="shared" si="11"/>
        <v>83.59</v>
      </c>
      <c r="DA6" s="22">
        <f t="shared" si="11"/>
        <v>83.9</v>
      </c>
      <c r="DB6" s="22">
        <f t="shared" si="11"/>
        <v>78.09</v>
      </c>
      <c r="DC6" s="22">
        <f t="shared" si="11"/>
        <v>78.010000000000005</v>
      </c>
      <c r="DD6" s="22">
        <f t="shared" si="11"/>
        <v>77.599999999999994</v>
      </c>
      <c r="DE6" s="22">
        <f t="shared" si="11"/>
        <v>77.3</v>
      </c>
      <c r="DF6" s="22">
        <f t="shared" si="11"/>
        <v>76.64</v>
      </c>
      <c r="DG6" s="21" t="str">
        <f>IF(DG7="","",IF(DG7="-","【-】","【"&amp;SUBSTITUTE(TEXT(DG7,"#,##0.00"),"-","△")&amp;"】"))</f>
        <v>【89.42】</v>
      </c>
      <c r="DH6" s="22">
        <f>IF(DH7="",NA(),DH7)</f>
        <v>47.59</v>
      </c>
      <c r="DI6" s="22">
        <f t="shared" ref="DI6:DQ6" si="12">IF(DI7="",NA(),DI7)</f>
        <v>49.5</v>
      </c>
      <c r="DJ6" s="22">
        <f t="shared" si="12"/>
        <v>51.17</v>
      </c>
      <c r="DK6" s="22">
        <f t="shared" si="12"/>
        <v>53.06</v>
      </c>
      <c r="DL6" s="22">
        <f t="shared" si="12"/>
        <v>54.62</v>
      </c>
      <c r="DM6" s="22">
        <f t="shared" si="12"/>
        <v>47.31</v>
      </c>
      <c r="DN6" s="22">
        <f t="shared" si="12"/>
        <v>47.5</v>
      </c>
      <c r="DO6" s="22">
        <f t="shared" si="12"/>
        <v>48.41</v>
      </c>
      <c r="DP6" s="22">
        <f t="shared" si="12"/>
        <v>50.02</v>
      </c>
      <c r="DQ6" s="22">
        <f t="shared" si="12"/>
        <v>51.38</v>
      </c>
      <c r="DR6" s="21" t="str">
        <f>IF(DR7="","",IF(DR7="-","【-】","【"&amp;SUBSTITUTE(TEXT(DR7,"#,##0.00"),"-","△")&amp;"】"))</f>
        <v>【52.02】</v>
      </c>
      <c r="DS6" s="21">
        <f>IF(DS7="",NA(),DS7)</f>
        <v>0</v>
      </c>
      <c r="DT6" s="21">
        <f t="shared" ref="DT6:EB6" si="13">IF(DT7="",NA(),DT7)</f>
        <v>0</v>
      </c>
      <c r="DU6" s="21">
        <f t="shared" si="13"/>
        <v>0</v>
      </c>
      <c r="DV6" s="21">
        <f t="shared" si="13"/>
        <v>0</v>
      </c>
      <c r="DW6" s="21">
        <f t="shared" si="13"/>
        <v>0</v>
      </c>
      <c r="DX6" s="22">
        <f t="shared" si="13"/>
        <v>16.77</v>
      </c>
      <c r="DY6" s="22">
        <f t="shared" si="13"/>
        <v>17.399999999999999</v>
      </c>
      <c r="DZ6" s="22">
        <f t="shared" si="13"/>
        <v>18.64</v>
      </c>
      <c r="EA6" s="22">
        <f t="shared" si="13"/>
        <v>19.510000000000002</v>
      </c>
      <c r="EB6" s="22">
        <f t="shared" si="13"/>
        <v>21.6</v>
      </c>
      <c r="EC6" s="21" t="str">
        <f>IF(EC7="","",IF(EC7="-","【-】","【"&amp;SUBSTITUTE(TEXT(EC7,"#,##0.00"),"-","△")&amp;"】"))</f>
        <v>【25.37】</v>
      </c>
      <c r="ED6" s="22">
        <f>IF(ED7="",NA(),ED7)</f>
        <v>0.91</v>
      </c>
      <c r="EE6" s="22">
        <f t="shared" ref="EE6:EM6" si="14">IF(EE7="",NA(),EE7)</f>
        <v>0.56999999999999995</v>
      </c>
      <c r="EF6" s="22">
        <f t="shared" si="14"/>
        <v>0.71</v>
      </c>
      <c r="EG6" s="22">
        <f t="shared" si="14"/>
        <v>0.1</v>
      </c>
      <c r="EH6" s="22">
        <f t="shared" si="14"/>
        <v>0.17</v>
      </c>
      <c r="EI6" s="22">
        <f t="shared" si="14"/>
        <v>0.47</v>
      </c>
      <c r="EJ6" s="22">
        <f t="shared" si="14"/>
        <v>0.4</v>
      </c>
      <c r="EK6" s="22">
        <f t="shared" si="14"/>
        <v>0.36</v>
      </c>
      <c r="EL6" s="22">
        <f t="shared" si="14"/>
        <v>0.56999999999999995</v>
      </c>
      <c r="EM6" s="22">
        <f t="shared" si="14"/>
        <v>0.56000000000000005</v>
      </c>
      <c r="EN6" s="21" t="str">
        <f>IF(EN7="","",IF(EN7="-","【-】","【"&amp;SUBSTITUTE(TEXT(EN7,"#,##0.00"),"-","△")&amp;"】"))</f>
        <v>【0.62】</v>
      </c>
    </row>
    <row r="7" spans="1:144" s="23" customFormat="1">
      <c r="A7" s="15"/>
      <c r="B7" s="24">
        <v>2023</v>
      </c>
      <c r="C7" s="24">
        <v>465348</v>
      </c>
      <c r="D7" s="24">
        <v>46</v>
      </c>
      <c r="E7" s="24">
        <v>1</v>
      </c>
      <c r="F7" s="24">
        <v>0</v>
      </c>
      <c r="G7" s="24">
        <v>1</v>
      </c>
      <c r="H7" s="24" t="s">
        <v>93</v>
      </c>
      <c r="I7" s="24" t="s">
        <v>94</v>
      </c>
      <c r="J7" s="24" t="s">
        <v>95</v>
      </c>
      <c r="K7" s="24" t="s">
        <v>96</v>
      </c>
      <c r="L7" s="24" t="s">
        <v>97</v>
      </c>
      <c r="M7" s="24" t="s">
        <v>98</v>
      </c>
      <c r="N7" s="25" t="s">
        <v>99</v>
      </c>
      <c r="O7" s="25">
        <v>63.2</v>
      </c>
      <c r="P7" s="25">
        <v>99.83</v>
      </c>
      <c r="Q7" s="25">
        <v>4895</v>
      </c>
      <c r="R7" s="25">
        <v>5509</v>
      </c>
      <c r="S7" s="25">
        <v>53.3</v>
      </c>
      <c r="T7" s="25">
        <v>103.36</v>
      </c>
      <c r="U7" s="25">
        <v>5381</v>
      </c>
      <c r="V7" s="25">
        <v>53.3</v>
      </c>
      <c r="W7" s="25">
        <v>100.96</v>
      </c>
      <c r="X7" s="25">
        <v>100.07</v>
      </c>
      <c r="Y7" s="25">
        <v>100.22</v>
      </c>
      <c r="Z7" s="25">
        <v>102.99</v>
      </c>
      <c r="AA7" s="25">
        <v>100.17</v>
      </c>
      <c r="AB7" s="25">
        <v>103.03</v>
      </c>
      <c r="AC7" s="25">
        <v>104.35</v>
      </c>
      <c r="AD7" s="25">
        <v>105.34</v>
      </c>
      <c r="AE7" s="25">
        <v>105.77</v>
      </c>
      <c r="AF7" s="25">
        <v>104.82</v>
      </c>
      <c r="AG7" s="25">
        <v>106.46</v>
      </c>
      <c r="AH7" s="25">
        <v>108.24</v>
      </c>
      <c r="AI7" s="25">
        <v>0</v>
      </c>
      <c r="AJ7" s="25">
        <v>0</v>
      </c>
      <c r="AK7" s="25">
        <v>0</v>
      </c>
      <c r="AL7" s="25">
        <v>0</v>
      </c>
      <c r="AM7" s="25">
        <v>0</v>
      </c>
      <c r="AN7" s="25">
        <v>21.69</v>
      </c>
      <c r="AO7" s="25">
        <v>24.04</v>
      </c>
      <c r="AP7" s="25">
        <v>28.03</v>
      </c>
      <c r="AQ7" s="25">
        <v>26.73</v>
      </c>
      <c r="AR7" s="25">
        <v>27.85</v>
      </c>
      <c r="AS7" s="25">
        <v>1.5</v>
      </c>
      <c r="AT7" s="25">
        <v>361.02</v>
      </c>
      <c r="AU7" s="25">
        <v>344.18</v>
      </c>
      <c r="AV7" s="25">
        <v>282.68</v>
      </c>
      <c r="AW7" s="25">
        <v>323.32</v>
      </c>
      <c r="AX7" s="25">
        <v>321.91000000000003</v>
      </c>
      <c r="AY7" s="25">
        <v>301.04000000000002</v>
      </c>
      <c r="AZ7" s="25">
        <v>305.08</v>
      </c>
      <c r="BA7" s="25">
        <v>305.33999999999997</v>
      </c>
      <c r="BB7" s="25">
        <v>310.01</v>
      </c>
      <c r="BC7" s="25">
        <v>311.12</v>
      </c>
      <c r="BD7" s="25">
        <v>243.36</v>
      </c>
      <c r="BE7" s="25">
        <v>501.44</v>
      </c>
      <c r="BF7" s="25">
        <v>511.28</v>
      </c>
      <c r="BG7" s="25">
        <v>511.49</v>
      </c>
      <c r="BH7" s="25">
        <v>526.67999999999995</v>
      </c>
      <c r="BI7" s="25">
        <v>525.5</v>
      </c>
      <c r="BJ7" s="25">
        <v>551.62</v>
      </c>
      <c r="BK7" s="25">
        <v>585.59</v>
      </c>
      <c r="BL7" s="25">
        <v>561.34</v>
      </c>
      <c r="BM7" s="25">
        <v>538.33000000000004</v>
      </c>
      <c r="BN7" s="25">
        <v>515.14</v>
      </c>
      <c r="BO7" s="25">
        <v>265.93</v>
      </c>
      <c r="BP7" s="25">
        <v>96.81</v>
      </c>
      <c r="BQ7" s="25">
        <v>96.4</v>
      </c>
      <c r="BR7" s="25">
        <v>99.92</v>
      </c>
      <c r="BS7" s="25">
        <v>94.67</v>
      </c>
      <c r="BT7" s="25">
        <v>99.69</v>
      </c>
      <c r="BU7" s="25">
        <v>87.11</v>
      </c>
      <c r="BV7" s="25">
        <v>82.78</v>
      </c>
      <c r="BW7" s="25">
        <v>84.82</v>
      </c>
      <c r="BX7" s="25">
        <v>82.29</v>
      </c>
      <c r="BY7" s="25">
        <v>84.16</v>
      </c>
      <c r="BZ7" s="25">
        <v>97.82</v>
      </c>
      <c r="CA7" s="25">
        <v>246.77</v>
      </c>
      <c r="CB7" s="25">
        <v>243.3</v>
      </c>
      <c r="CC7" s="25">
        <v>239.69</v>
      </c>
      <c r="CD7" s="25">
        <v>260.45999999999998</v>
      </c>
      <c r="CE7" s="25">
        <v>248.49</v>
      </c>
      <c r="CF7" s="25">
        <v>223.98</v>
      </c>
      <c r="CG7" s="25">
        <v>225.09</v>
      </c>
      <c r="CH7" s="25">
        <v>224.82</v>
      </c>
      <c r="CI7" s="25">
        <v>230.85</v>
      </c>
      <c r="CJ7" s="25">
        <v>230.21</v>
      </c>
      <c r="CK7" s="25">
        <v>177.56</v>
      </c>
      <c r="CL7" s="25">
        <v>52.42</v>
      </c>
      <c r="CM7" s="25">
        <v>51.36</v>
      </c>
      <c r="CN7" s="25">
        <v>50.51</v>
      </c>
      <c r="CO7" s="25">
        <v>49.97</v>
      </c>
      <c r="CP7" s="25">
        <v>50.34</v>
      </c>
      <c r="CQ7" s="25">
        <v>49.64</v>
      </c>
      <c r="CR7" s="25">
        <v>49.38</v>
      </c>
      <c r="CS7" s="25">
        <v>50.09</v>
      </c>
      <c r="CT7" s="25">
        <v>50.1</v>
      </c>
      <c r="CU7" s="25">
        <v>49.76</v>
      </c>
      <c r="CV7" s="25">
        <v>59.81</v>
      </c>
      <c r="CW7" s="25">
        <v>85.7</v>
      </c>
      <c r="CX7" s="25">
        <v>85.3</v>
      </c>
      <c r="CY7" s="25">
        <v>85.6</v>
      </c>
      <c r="CZ7" s="25">
        <v>83.59</v>
      </c>
      <c r="DA7" s="25">
        <v>83.9</v>
      </c>
      <c r="DB7" s="25">
        <v>78.09</v>
      </c>
      <c r="DC7" s="25">
        <v>78.010000000000005</v>
      </c>
      <c r="DD7" s="25">
        <v>77.599999999999994</v>
      </c>
      <c r="DE7" s="25">
        <v>77.3</v>
      </c>
      <c r="DF7" s="25">
        <v>76.64</v>
      </c>
      <c r="DG7" s="25">
        <v>89.42</v>
      </c>
      <c r="DH7" s="25">
        <v>47.59</v>
      </c>
      <c r="DI7" s="25">
        <v>49.5</v>
      </c>
      <c r="DJ7" s="25">
        <v>51.17</v>
      </c>
      <c r="DK7" s="25">
        <v>53.06</v>
      </c>
      <c r="DL7" s="25">
        <v>54.62</v>
      </c>
      <c r="DM7" s="25">
        <v>47.31</v>
      </c>
      <c r="DN7" s="25">
        <v>47.5</v>
      </c>
      <c r="DO7" s="25">
        <v>48.41</v>
      </c>
      <c r="DP7" s="25">
        <v>50.02</v>
      </c>
      <c r="DQ7" s="25">
        <v>51.38</v>
      </c>
      <c r="DR7" s="25">
        <v>52.02</v>
      </c>
      <c r="DS7" s="25">
        <v>0</v>
      </c>
      <c r="DT7" s="25">
        <v>0</v>
      </c>
      <c r="DU7" s="25">
        <v>0</v>
      </c>
      <c r="DV7" s="25">
        <v>0</v>
      </c>
      <c r="DW7" s="25">
        <v>0</v>
      </c>
      <c r="DX7" s="25">
        <v>16.77</v>
      </c>
      <c r="DY7" s="25">
        <v>17.399999999999999</v>
      </c>
      <c r="DZ7" s="25">
        <v>18.64</v>
      </c>
      <c r="EA7" s="25">
        <v>19.510000000000002</v>
      </c>
      <c r="EB7" s="25">
        <v>21.6</v>
      </c>
      <c r="EC7" s="25">
        <v>25.37</v>
      </c>
      <c r="ED7" s="25">
        <v>0.91</v>
      </c>
      <c r="EE7" s="25">
        <v>0.56999999999999995</v>
      </c>
      <c r="EF7" s="25">
        <v>0.71</v>
      </c>
      <c r="EG7" s="25">
        <v>0.1</v>
      </c>
      <c r="EH7" s="25">
        <v>0.17</v>
      </c>
      <c r="EI7" s="25">
        <v>0.47</v>
      </c>
      <c r="EJ7" s="25">
        <v>0.4</v>
      </c>
      <c r="EK7" s="25">
        <v>0.36</v>
      </c>
      <c r="EL7" s="25">
        <v>0.56999999999999995</v>
      </c>
      <c r="EM7" s="25">
        <v>0.56000000000000005</v>
      </c>
      <c r="EN7" s="25">
        <v>0.62</v>
      </c>
    </row>
    <row r="8" spans="1:144">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c r="A10" s="28" t="s">
        <v>44</v>
      </c>
      <c r="B10" s="29">
        <f>DATEVALUE($B7-B11&amp;"/1/"&amp;B12)</f>
        <v>36892</v>
      </c>
      <c r="C10" s="29">
        <f t="shared" ref="C10:F10" si="15">DATEVALUE($B7-C11&amp;"/1/"&amp;C12)</f>
        <v>37257</v>
      </c>
      <c r="D10" s="29">
        <f t="shared" si="15"/>
        <v>37622</v>
      </c>
      <c r="E10" s="29">
        <f t="shared" si="15"/>
        <v>37987</v>
      </c>
      <c r="F10" s="29">
        <f t="shared" si="15"/>
        <v>38353</v>
      </c>
    </row>
    <row r="11" spans="1:144">
      <c r="B11">
        <v>22</v>
      </c>
      <c r="C11">
        <v>21</v>
      </c>
      <c r="D11">
        <v>20</v>
      </c>
      <c r="E11">
        <v>19</v>
      </c>
      <c r="F11">
        <v>18</v>
      </c>
      <c r="G11" t="s">
        <v>105</v>
      </c>
    </row>
    <row r="12" spans="1:144">
      <c r="B12">
        <v>1</v>
      </c>
      <c r="C12">
        <v>1</v>
      </c>
      <c r="D12">
        <v>1</v>
      </c>
      <c r="E12">
        <v>1</v>
      </c>
      <c r="F12">
        <v>1</v>
      </c>
      <c r="G12" t="s">
        <v>106</v>
      </c>
    </row>
    <row r="13" spans="1:144">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2025-01-24T06:56:38Z</dcterms:created>
  <dcterms:modified xsi:type="dcterms:W3CDTF">2025-02-14T07:16:47Z</dcterms:modified>
  <cp:category/>
</cp:coreProperties>
</file>