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39 天城町\"/>
    </mc:Choice>
  </mc:AlternateContent>
  <xr:revisionPtr revIDLastSave="0" documentId="13_ncr:1_{E8112E72-F233-432B-AE1C-0742AAFE4545}" xr6:coauthVersionLast="36" xr6:coauthVersionMax="45" xr10:uidLastSave="{00000000-0000-0000-0000-000000000000}"/>
  <workbookProtection workbookAlgorithmName="SHA-512" workbookHashValue="MkEHWkJIauuj7OuRP2X719mP16wlvP8DW4QRERr/pqLf+gUoXeQngceVS56NdbYHnrX078P0rFvJyTSplGYLdA==" workbookSaltValue="VHB60Moa2LB/xECT45jVCg==" workbookSpinCount="100000" lockStructure="1"/>
  <bookViews>
    <workbookView xWindow="5475" yWindow="510" windowWidth="18420" windowHeight="139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P6" i="5"/>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F85" i="4"/>
  <c r="BB10" i="4"/>
  <c r="AT10" i="4"/>
  <c r="AL10" i="4"/>
  <c r="W10" i="4"/>
  <c r="P10" i="4"/>
  <c r="B10" i="4"/>
  <c r="BB8" i="4"/>
  <c r="AL8" i="4"/>
  <c r="AD8" i="4"/>
  <c r="W8" i="4"/>
  <c r="P8" i="4"/>
  <c r="I8" i="4"/>
</calcChain>
</file>

<file path=xl/sharedStrings.xml><?xml version="1.0" encoding="utf-8"?>
<sst xmlns="http://schemas.openxmlformats.org/spreadsheetml/2006/main" count="250" uniqueCount="114">
  <si>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</si>
  <si>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</si>
  <si>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</si>
  <si>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</si>
  <si>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</si>
  <si>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</si>
  <si>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</si>
  <si>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</si>
  <si>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</si>
  <si>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</si>
  <si>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</si>
  <si>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</si>
  <si>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</si>
  <si>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</si>
  <si>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</si>
  <si>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</si>
  <si>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</si>
  <si>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</si>
  <si>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</si>
  <si>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</si>
  <si>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</si>
  <si>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</si>
  <si>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</si>
  <si>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</si>
  <si>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</si>
  <si>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</si>
  <si>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</si>
  <si>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</si>
  <si>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</si>
  <si>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</si>
  <si>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</si>
  <si>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</si>
  <si>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</si>
  <si>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</si>
  <si>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</si>
  <si>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</si>
  <si>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</si>
  <si>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</si>
  <si>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</si>
  <si>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</si>
  <si>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</si>
  <si>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</si>
  <si>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</si>
  <si>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</si>
  <si>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</si>
  <si>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</si>
  <si>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</si>
  <si>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</si>
  <si>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</si>
  <si>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</si>
  <si>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</si>
  <si>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</si>
  <si>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</si>
  <si>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</si>
  <si>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</si>
  <si>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</si>
  <si>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</si>
  <si>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</si>
  <si>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</si>
  <si>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</si>
  <si>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</si>
  <si>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</si>
  <si>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</si>
  <si>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</si>
  <si>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</si>
  <si>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</si>
  <si>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</si>
  <si>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</si>
  <si>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</si>
  <si>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</si>
  <si>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</si>
  <si>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</si>
  <si>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</si>
  <si>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</si>
  <si>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</si>
  <si>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</si>
  <si>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</si>
  <si>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</si>
  <si>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</si>
  <si>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</si>
  <si>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</si>
  <si>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</si>
  <si>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</si>
  <si>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</si>
  <si>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</si>
  <si>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</si>
  <si>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</si>
  <si>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</si>
  <si>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</si>
  <si>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</si>
  <si>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</si>
  <si>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</si>
  <si>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</si>
  <si>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天城町</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</si>
  <si>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</si>
  <si>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</si>
  <si>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</si>
  <si>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</si>
  <si>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</si>
  <si>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</si>
  <si>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</si>
  <si>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</si>
  <si>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</si>
  <si>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</si>
  <si>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</si>
  <si>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</si>
  <si>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</si>
  <si>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</si>
  <si>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</si>
  <si>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</si>
  <si>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</si>
  <si>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①経常収支比率：経常収支比率について本町は「131.16」と類似団体平均「106.46」に比べ経営状況は良好なほうであるが、今後も収納率及び有収水量の向上、経費の抑制につとめ対応していく。　　　　　　　　　　　　　　　　　　　　　　　　　③流動比率：流動比率については本町は100％を上回っているが、一般会計繰入金から補填されている部分があり、今後、料金収入の向上に努めていく必要がある。　　　　　　　　　　　　　　　　　　　　　④企業債残高対給水収益比率：今年度より始まった水道施設の更新事業により前年に比べ比率が高くなっている。将来負担の適正化を図り計画的に投資を行う必要がある。　　　　　　　　　　　　　　　⑤料金回収率：平均値を下回る状態が続いている。企業債償還金を一般会計繰出金より補填しているため数値が低い状態である。定期的な料金の改定をしていき料金収入の向上をはかる必要がある。　　　　　　　　　　　　　　　　⑥給水原価：類似団体平均と比較し高い数値となっている。年間総有収水量の減少、配管の経年劣化による修繕費の増加等の理由が考えられる。管路の更新や費用削減等により給水原価の増加を抑える必要がある。　　　　　　　　　　　　　　　　　　　⑦施設利用率：類似団体と比較し利用率が低く、給水人口等の水需要の変化に注視し効率的な事業運営計画を検討する必要がある。　　　　　　　　　　　　　　　　　⑧有収率：漏水調査を行い発見次第随時修復している状況である。今後も継続的な漏水調査を実施し、速やかな発見・修繕といった適正な維持管理に努め有収率向上を図る。　　　　　　　　　　　　　　　　　　　　　</t>
    <rPh sb="229" eb="232">
      <t>コンネンド</t>
    </rPh>
    <rPh sb="234" eb="235">
      <t>ハジ</t>
    </rPh>
    <rPh sb="245" eb="247">
      <t>ジギョウ</t>
    </rPh>
    <rPh sb="250" eb="252">
      <t>ゼンネン</t>
    </rPh>
    <rPh sb="253" eb="254">
      <t>クラ</t>
    </rPh>
    <rPh sb="255" eb="257">
      <t>ヒリツ</t>
    </rPh>
    <rPh sb="258" eb="259">
      <t>タカ</t>
    </rPh>
    <phoneticPr fontId="4"/>
  </si>
  <si>
    <t>経営の健全性を示す経常収支比率は100％を上回っているが、料金回収率は低く一般会計繰入金により補填されている部分があり、健全な経営を行うためには適切な料金収入が必要である。　　　　　　　今後、水道施設や管路の更新にかかる費用の増加が見込まれるため、必要財源の確保及び費用削減に努めるとともに、住民の生活負担に配慮した定期的な水道料金の改定をしていき、経営改善に努めていきたい。</t>
    <phoneticPr fontId="4"/>
  </si>
  <si>
    <t>本年度より水道施設の更新事業を開始している。以降も効率的な更新及び老朽化の抑制に努めるとともに、大規模災害に備え優先度の高い施設から耐震化を進めていく。</t>
    <rPh sb="0" eb="3">
      <t>ホンネンド</t>
    </rPh>
    <rPh sb="5" eb="9">
      <t>スイドウシセツ</t>
    </rPh>
    <rPh sb="10" eb="12">
      <t>コウシン</t>
    </rPh>
    <rPh sb="12" eb="14">
      <t>ジギョウ</t>
    </rPh>
    <rPh sb="15" eb="17">
      <t>カイシ</t>
    </rPh>
    <rPh sb="22" eb="24">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</si>
</sst>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270-4458-A173-8813D80C524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9270-4458-A173-8813D80C524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0</c:v>
                </c:pt>
                <c:pt idx="1">
                  <c:v>1</c:v>
                </c:pt>
                <c:pt idx="2">
                  <c:v>49.11</c:v>
                </c:pt>
                <c:pt idx="3">
                  <c:v>52.35</c:v>
                </c:pt>
                <c:pt idx="4">
                  <c:v>49.29</c:v>
                </c:pt>
              </c:numCache>
            </c:numRef>
          </c:val>
          <c:extLst>
            <c:ext xmlns:c16="http://schemas.microsoft.com/office/drawing/2014/chart" uri="{C3380CC4-5D6E-409C-BE32-E72D297353CC}">
              <c16:uniqueId val="{00000000-54C7-4477-A259-9DBC7FE2B17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49.38</c:v>
                </c:pt>
                <c:pt idx="2">
                  <c:v>50.09</c:v>
                </c:pt>
                <c:pt idx="3">
                  <c:v>50.1</c:v>
                </c:pt>
                <c:pt idx="4">
                  <c:v>49.76</c:v>
                </c:pt>
              </c:numCache>
            </c:numRef>
          </c:val>
          <c:smooth val="0"/>
          <c:extLst>
            <c:ext xmlns:c16="http://schemas.microsoft.com/office/drawing/2014/chart" uri="{C3380CC4-5D6E-409C-BE32-E72D297353CC}">
              <c16:uniqueId val="{00000001-54C7-4477-A259-9DBC7FE2B17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0</c:v>
                </c:pt>
                <c:pt idx="1">
                  <c:v>97.45</c:v>
                </c:pt>
                <c:pt idx="2">
                  <c:v>77.400000000000006</c:v>
                </c:pt>
                <c:pt idx="3">
                  <c:v>73.150000000000006</c:v>
                </c:pt>
                <c:pt idx="4">
                  <c:v>76.92</c:v>
                </c:pt>
              </c:numCache>
            </c:numRef>
          </c:val>
          <c:extLst>
            <c:ext xmlns:c16="http://schemas.microsoft.com/office/drawing/2014/chart" uri="{C3380CC4-5D6E-409C-BE32-E72D297353CC}">
              <c16:uniqueId val="{00000000-8C57-421F-94FD-1E11BB6463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8C57-421F-94FD-1E11BB6463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0</c:v>
                </c:pt>
                <c:pt idx="1">
                  <c:v>135.68</c:v>
                </c:pt>
                <c:pt idx="2">
                  <c:v>141.29</c:v>
                </c:pt>
                <c:pt idx="3">
                  <c:v>136.56</c:v>
                </c:pt>
                <c:pt idx="4">
                  <c:v>131.16</c:v>
                </c:pt>
              </c:numCache>
            </c:numRef>
          </c:val>
          <c:extLst>
            <c:ext xmlns:c16="http://schemas.microsoft.com/office/drawing/2014/chart" uri="{C3380CC4-5D6E-409C-BE32-E72D297353CC}">
              <c16:uniqueId val="{00000000-E8E5-4AA9-992D-7BD61B82C53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105.34</c:v>
                </c:pt>
                <c:pt idx="2">
                  <c:v>105.77</c:v>
                </c:pt>
                <c:pt idx="3">
                  <c:v>104.82</c:v>
                </c:pt>
                <c:pt idx="4">
                  <c:v>106.46</c:v>
                </c:pt>
              </c:numCache>
            </c:numRef>
          </c:val>
          <c:smooth val="0"/>
          <c:extLst>
            <c:ext xmlns:c16="http://schemas.microsoft.com/office/drawing/2014/chart" uri="{C3380CC4-5D6E-409C-BE32-E72D297353CC}">
              <c16:uniqueId val="{00000001-E8E5-4AA9-992D-7BD61B82C53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0</c:v>
                </c:pt>
                <c:pt idx="1">
                  <c:v>44.87</c:v>
                </c:pt>
                <c:pt idx="2">
                  <c:v>47.01</c:v>
                </c:pt>
                <c:pt idx="3">
                  <c:v>49.06</c:v>
                </c:pt>
                <c:pt idx="4">
                  <c:v>51.09</c:v>
                </c:pt>
              </c:numCache>
            </c:numRef>
          </c:val>
          <c:extLst>
            <c:ext xmlns:c16="http://schemas.microsoft.com/office/drawing/2014/chart" uri="{C3380CC4-5D6E-409C-BE32-E72D297353CC}">
              <c16:uniqueId val="{00000000-612B-41F4-BD05-6D6D0A4DA57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47.5</c:v>
                </c:pt>
                <c:pt idx="2">
                  <c:v>48.41</c:v>
                </c:pt>
                <c:pt idx="3">
                  <c:v>50.02</c:v>
                </c:pt>
                <c:pt idx="4">
                  <c:v>51.38</c:v>
                </c:pt>
              </c:numCache>
            </c:numRef>
          </c:val>
          <c:smooth val="0"/>
          <c:extLst>
            <c:ext xmlns:c16="http://schemas.microsoft.com/office/drawing/2014/chart" uri="{C3380CC4-5D6E-409C-BE32-E72D297353CC}">
              <c16:uniqueId val="{00000001-612B-41F4-BD05-6D6D0A4DA57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quot;-&quot;">
                  <c:v>0</c:v>
                </c:pt>
                <c:pt idx="1">
                  <c:v>0</c:v>
                </c:pt>
                <c:pt idx="2">
                  <c:v>0</c:v>
                </c:pt>
                <c:pt idx="3">
                  <c:v>0</c:v>
                </c:pt>
                <c:pt idx="4" formatCode="#,##0.00;&quot;△&quot;#,##0.00;&quot;-&quot;">
                  <c:v>82.45</c:v>
                </c:pt>
              </c:numCache>
            </c:numRef>
          </c:val>
          <c:extLst>
            <c:ext xmlns:c16="http://schemas.microsoft.com/office/drawing/2014/chart" uri="{C3380CC4-5D6E-409C-BE32-E72D297353CC}">
              <c16:uniqueId val="{00000000-ADE1-45B4-8E1B-D5B1FB05908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ADE1-45B4-8E1B-D5B1FB05908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463-439E-8A30-C4BBE20F497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24.04</c:v>
                </c:pt>
                <c:pt idx="2">
                  <c:v>28.03</c:v>
                </c:pt>
                <c:pt idx="3">
                  <c:v>26.73</c:v>
                </c:pt>
                <c:pt idx="4">
                  <c:v>27.85</c:v>
                </c:pt>
              </c:numCache>
            </c:numRef>
          </c:val>
          <c:smooth val="0"/>
          <c:extLst>
            <c:ext xmlns:c16="http://schemas.microsoft.com/office/drawing/2014/chart" uri="{C3380CC4-5D6E-409C-BE32-E72D297353CC}">
              <c16:uniqueId val="{00000001-A463-439E-8A30-C4BBE20F497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0</c:v>
                </c:pt>
                <c:pt idx="1">
                  <c:v>235.78</c:v>
                </c:pt>
                <c:pt idx="2">
                  <c:v>272.10000000000002</c:v>
                </c:pt>
                <c:pt idx="3">
                  <c:v>400.73</c:v>
                </c:pt>
                <c:pt idx="4">
                  <c:v>160.4</c:v>
                </c:pt>
              </c:numCache>
            </c:numRef>
          </c:val>
          <c:extLst>
            <c:ext xmlns:c16="http://schemas.microsoft.com/office/drawing/2014/chart" uri="{C3380CC4-5D6E-409C-BE32-E72D297353CC}">
              <c16:uniqueId val="{00000000-EB78-4BD0-85FF-0E2BAA9212E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305.08</c:v>
                </c:pt>
                <c:pt idx="2">
                  <c:v>305.33999999999997</c:v>
                </c:pt>
                <c:pt idx="3">
                  <c:v>310.01</c:v>
                </c:pt>
                <c:pt idx="4">
                  <c:v>311.12</c:v>
                </c:pt>
              </c:numCache>
            </c:numRef>
          </c:val>
          <c:smooth val="0"/>
          <c:extLst>
            <c:ext xmlns:c16="http://schemas.microsoft.com/office/drawing/2014/chart" uri="{C3380CC4-5D6E-409C-BE32-E72D297353CC}">
              <c16:uniqueId val="{00000001-EB78-4BD0-85FF-0E2BAA9212E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741.15</c:v>
                </c:pt>
                <c:pt idx="2">
                  <c:v>721.41</c:v>
                </c:pt>
                <c:pt idx="3">
                  <c:v>663.02</c:v>
                </c:pt>
                <c:pt idx="4">
                  <c:v>799.97</c:v>
                </c:pt>
              </c:numCache>
            </c:numRef>
          </c:val>
          <c:extLst>
            <c:ext xmlns:c16="http://schemas.microsoft.com/office/drawing/2014/chart" uri="{C3380CC4-5D6E-409C-BE32-E72D297353CC}">
              <c16:uniqueId val="{00000000-ECED-4666-8C55-E87E93AF418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585.59</c:v>
                </c:pt>
                <c:pt idx="2">
                  <c:v>561.34</c:v>
                </c:pt>
                <c:pt idx="3">
                  <c:v>538.33000000000004</c:v>
                </c:pt>
                <c:pt idx="4">
                  <c:v>515.14</c:v>
                </c:pt>
              </c:numCache>
            </c:numRef>
          </c:val>
          <c:smooth val="0"/>
          <c:extLst>
            <c:ext xmlns:c16="http://schemas.microsoft.com/office/drawing/2014/chart" uri="{C3380CC4-5D6E-409C-BE32-E72D297353CC}">
              <c16:uniqueId val="{00000001-ECED-4666-8C55-E87E93AF418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0</c:v>
                </c:pt>
                <c:pt idx="1">
                  <c:v>58.24</c:v>
                </c:pt>
                <c:pt idx="2">
                  <c:v>54.61</c:v>
                </c:pt>
                <c:pt idx="3">
                  <c:v>55.24</c:v>
                </c:pt>
                <c:pt idx="4">
                  <c:v>53.64</c:v>
                </c:pt>
              </c:numCache>
            </c:numRef>
          </c:val>
          <c:extLst>
            <c:ext xmlns:c16="http://schemas.microsoft.com/office/drawing/2014/chart" uri="{C3380CC4-5D6E-409C-BE32-E72D297353CC}">
              <c16:uniqueId val="{00000000-0B0D-4AD2-8224-2708A7FAB9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82.78</c:v>
                </c:pt>
                <c:pt idx="2">
                  <c:v>84.82</c:v>
                </c:pt>
                <c:pt idx="3">
                  <c:v>82.29</c:v>
                </c:pt>
                <c:pt idx="4">
                  <c:v>84.16</c:v>
                </c:pt>
              </c:numCache>
            </c:numRef>
          </c:val>
          <c:smooth val="0"/>
          <c:extLst>
            <c:ext xmlns:c16="http://schemas.microsoft.com/office/drawing/2014/chart" uri="{C3380CC4-5D6E-409C-BE32-E72D297353CC}">
              <c16:uniqueId val="{00000001-0B0D-4AD2-8224-2708A7FAB9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0</c:v>
                </c:pt>
                <c:pt idx="1">
                  <c:v>2372.81</c:v>
                </c:pt>
                <c:pt idx="2">
                  <c:v>243.77</c:v>
                </c:pt>
                <c:pt idx="3">
                  <c:v>241.37</c:v>
                </c:pt>
                <c:pt idx="4">
                  <c:v>249.69</c:v>
                </c:pt>
              </c:numCache>
            </c:numRef>
          </c:val>
          <c:extLst>
            <c:ext xmlns:c16="http://schemas.microsoft.com/office/drawing/2014/chart" uri="{C3380CC4-5D6E-409C-BE32-E72D297353CC}">
              <c16:uniqueId val="{00000000-A71F-4BC6-B984-CB44C2988BA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225.09</c:v>
                </c:pt>
                <c:pt idx="2">
                  <c:v>224.82</c:v>
                </c:pt>
                <c:pt idx="3">
                  <c:v>230.85</c:v>
                </c:pt>
                <c:pt idx="4">
                  <c:v>230.21</c:v>
                </c:pt>
              </c:numCache>
            </c:numRef>
          </c:val>
          <c:smooth val="0"/>
          <c:extLst>
            <c:ext xmlns:c16="http://schemas.microsoft.com/office/drawing/2014/chart" uri="{C3380CC4-5D6E-409C-BE32-E72D297353CC}">
              <c16:uniqueId val="{00000001-A71F-4BC6-B984-CB44C2988BA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6" t="str">
        <f>データ!H6</f>
        <v>鹿児島県　天城町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その他</v>
      </c>
      <c r="AE8" s="74"/>
      <c r="AF8" s="74"/>
      <c r="AG8" s="74"/>
      <c r="AH8" s="74"/>
      <c r="AI8" s="74"/>
      <c r="AJ8" s="74"/>
      <c r="AK8" s="2"/>
      <c r="AL8" s="65">
        <f>データ!$R$6</f>
        <v>5544</v>
      </c>
      <c r="AM8" s="65"/>
      <c r="AN8" s="65"/>
      <c r="AO8" s="65"/>
      <c r="AP8" s="65"/>
      <c r="AQ8" s="65"/>
      <c r="AR8" s="65"/>
      <c r="AS8" s="65"/>
      <c r="AT8" s="36">
        <f>データ!$S$6</f>
        <v>80.400000000000006</v>
      </c>
      <c r="AU8" s="37"/>
      <c r="AV8" s="37"/>
      <c r="AW8" s="37"/>
      <c r="AX8" s="37"/>
      <c r="AY8" s="37"/>
      <c r="AZ8" s="37"/>
      <c r="BA8" s="37"/>
      <c r="BB8" s="54">
        <f>データ!$T$6</f>
        <v>68.959999999999994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c r="A10" s="2"/>
      <c r="B10" s="36" t="str">
        <f>データ!$N$6</f>
        <v>-</v>
      </c>
      <c r="C10" s="37"/>
      <c r="D10" s="37"/>
      <c r="E10" s="37"/>
      <c r="F10" s="37"/>
      <c r="G10" s="37"/>
      <c r="H10" s="37"/>
      <c r="I10" s="36">
        <f>データ!$O$6</f>
        <v>62.57</v>
      </c>
      <c r="J10" s="37"/>
      <c r="K10" s="37"/>
      <c r="L10" s="37"/>
      <c r="M10" s="37"/>
      <c r="N10" s="37"/>
      <c r="O10" s="64"/>
      <c r="P10" s="54">
        <f>データ!$P$6</f>
        <v>99.91</v>
      </c>
      <c r="Q10" s="54"/>
      <c r="R10" s="54"/>
      <c r="S10" s="54"/>
      <c r="T10" s="54"/>
      <c r="U10" s="54"/>
      <c r="V10" s="54"/>
      <c r="W10" s="65">
        <f>データ!$Q$6</f>
        <v>2706</v>
      </c>
      <c r="X10" s="65"/>
      <c r="Y10" s="65"/>
      <c r="Z10" s="65"/>
      <c r="AA10" s="65"/>
      <c r="AB10" s="65"/>
      <c r="AC10" s="65"/>
      <c r="AD10" s="2"/>
      <c r="AE10" s="2"/>
      <c r="AF10" s="2"/>
      <c r="AG10" s="2"/>
      <c r="AH10" s="2"/>
      <c r="AI10" s="2"/>
      <c r="AJ10" s="2"/>
      <c r="AK10" s="2"/>
      <c r="AL10" s="65">
        <f>データ!$U$6</f>
        <v>5479</v>
      </c>
      <c r="AM10" s="65"/>
      <c r="AN10" s="65"/>
      <c r="AO10" s="65"/>
      <c r="AP10" s="65"/>
      <c r="AQ10" s="65"/>
      <c r="AR10" s="65"/>
      <c r="AS10" s="65"/>
      <c r="AT10" s="36">
        <f>データ!$V$6</f>
        <v>0.8</v>
      </c>
      <c r="AU10" s="37"/>
      <c r="AV10" s="37"/>
      <c r="AW10" s="37"/>
      <c r="AX10" s="37"/>
      <c r="AY10" s="37"/>
      <c r="AZ10" s="37"/>
      <c r="BA10" s="37"/>
      <c r="BB10" s="54">
        <f>データ!$W$6</f>
        <v>6848.75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Fsb5Su5N+S+aJq3lStgsGdybTnuFR/ePJRm+04sKsftx3sP471QHTezGSnyamYlTBpJQWGJHcWuq+TaMG9RqhA==" saltValue="Sn4VzEqME/8jiV0kYvD9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465313</v>
      </c>
      <c r="D6" s="20">
        <f t="shared" si="3"/>
        <v>46</v>
      </c>
      <c r="E6" s="20">
        <f t="shared" si="3"/>
        <v>1</v>
      </c>
      <c r="F6" s="20">
        <f t="shared" si="3"/>
        <v>0</v>
      </c>
      <c r="G6" s="20">
        <f t="shared" si="3"/>
        <v>1</v>
      </c>
      <c r="H6" s="20" t="str">
        <f t="shared" si="3"/>
        <v>鹿児島県　天城町</v>
      </c>
      <c r="I6" s="20" t="str">
        <f t="shared" si="3"/>
        <v>法適用</v>
      </c>
      <c r="J6" s="20" t="str">
        <f t="shared" si="3"/>
        <v>水道事業</v>
      </c>
      <c r="K6" s="20" t="str">
        <f t="shared" si="3"/>
        <v>末端給水事業</v>
      </c>
      <c r="L6" s="20" t="str">
        <f t="shared" si="3"/>
        <v>A8</v>
      </c>
      <c r="M6" s="20" t="str">
        <f t="shared" si="3"/>
        <v>その他</v>
      </c>
      <c r="N6" s="21" t="str">
        <f t="shared" si="3"/>
        <v>-</v>
      </c>
      <c r="O6" s="21">
        <f t="shared" si="3"/>
        <v>62.57</v>
      </c>
      <c r="P6" s="21">
        <f t="shared" si="3"/>
        <v>99.91</v>
      </c>
      <c r="Q6" s="21">
        <f t="shared" si="3"/>
        <v>2706</v>
      </c>
      <c r="R6" s="21">
        <f t="shared" si="3"/>
        <v>5544</v>
      </c>
      <c r="S6" s="21">
        <f t="shared" si="3"/>
        <v>80.400000000000006</v>
      </c>
      <c r="T6" s="21">
        <f t="shared" si="3"/>
        <v>68.959999999999994</v>
      </c>
      <c r="U6" s="21">
        <f t="shared" si="3"/>
        <v>5479</v>
      </c>
      <c r="V6" s="21">
        <f t="shared" si="3"/>
        <v>0.8</v>
      </c>
      <c r="W6" s="21">
        <f t="shared" si="3"/>
        <v>6848.75</v>
      </c>
      <c r="X6" s="22" t="str">
        <f>IF(X7="",NA(),X7)</f>
        <v>-</v>
      </c>
      <c r="Y6" s="22">
        <f t="shared" ref="Y6:AG6" si="4">IF(Y7="",NA(),Y7)</f>
        <v>135.68</v>
      </c>
      <c r="Z6" s="22">
        <f t="shared" si="4"/>
        <v>141.29</v>
      </c>
      <c r="AA6" s="22">
        <f t="shared" si="4"/>
        <v>136.56</v>
      </c>
      <c r="AB6" s="22">
        <f t="shared" si="4"/>
        <v>131.16</v>
      </c>
      <c r="AC6" s="22" t="str">
        <f t="shared" si="4"/>
        <v>-</v>
      </c>
      <c r="AD6" s="22">
        <f t="shared" si="4"/>
        <v>105.34</v>
      </c>
      <c r="AE6" s="22">
        <f t="shared" si="4"/>
        <v>105.77</v>
      </c>
      <c r="AF6" s="22">
        <f t="shared" si="4"/>
        <v>104.82</v>
      </c>
      <c r="AG6" s="22">
        <f t="shared" si="4"/>
        <v>106.46</v>
      </c>
      <c r="AH6" s="21" t="str">
        <f>IF(AH7="","",IF(AH7="-","【-】","【"&amp;SUBSTITUTE(TEXT(AH7,"#,##0.00"),"-","△")&amp;"】"))</f>
        <v>【108.24】</v>
      </c>
      <c r="AI6" s="22" t="str">
        <f>IF(AI7="",NA(),AI7)</f>
        <v>-</v>
      </c>
      <c r="AJ6" s="21">
        <f t="shared" ref="AJ6:AR6" si="5">IF(AJ7="",NA(),AJ7)</f>
        <v>0</v>
      </c>
      <c r="AK6" s="21">
        <f t="shared" si="5"/>
        <v>0</v>
      </c>
      <c r="AL6" s="21">
        <f t="shared" si="5"/>
        <v>0</v>
      </c>
      <c r="AM6" s="21">
        <f t="shared" si="5"/>
        <v>0</v>
      </c>
      <c r="AN6" s="22" t="str">
        <f t="shared" si="5"/>
        <v>-</v>
      </c>
      <c r="AO6" s="22">
        <f t="shared" si="5"/>
        <v>24.04</v>
      </c>
      <c r="AP6" s="22">
        <f t="shared" si="5"/>
        <v>28.03</v>
      </c>
      <c r="AQ6" s="22">
        <f t="shared" si="5"/>
        <v>26.73</v>
      </c>
      <c r="AR6" s="22">
        <f t="shared" si="5"/>
        <v>27.85</v>
      </c>
      <c r="AS6" s="21" t="str">
        <f>IF(AS7="","",IF(AS7="-","【-】","【"&amp;SUBSTITUTE(TEXT(AS7,"#,##0.00"),"-","△")&amp;"】"))</f>
        <v>【1.50】</v>
      </c>
      <c r="AT6" s="22" t="str">
        <f>IF(AT7="",NA(),AT7)</f>
        <v>-</v>
      </c>
      <c r="AU6" s="22">
        <f t="shared" ref="AU6:BC6" si="6">IF(AU7="",NA(),AU7)</f>
        <v>235.78</v>
      </c>
      <c r="AV6" s="22">
        <f t="shared" si="6"/>
        <v>272.10000000000002</v>
      </c>
      <c r="AW6" s="22">
        <f t="shared" si="6"/>
        <v>400.73</v>
      </c>
      <c r="AX6" s="22">
        <f t="shared" si="6"/>
        <v>160.4</v>
      </c>
      <c r="AY6" s="22" t="str">
        <f t="shared" si="6"/>
        <v>-</v>
      </c>
      <c r="AZ6" s="22">
        <f t="shared" si="6"/>
        <v>305.08</v>
      </c>
      <c r="BA6" s="22">
        <f t="shared" si="6"/>
        <v>305.33999999999997</v>
      </c>
      <c r="BB6" s="22">
        <f t="shared" si="6"/>
        <v>310.01</v>
      </c>
      <c r="BC6" s="22">
        <f t="shared" si="6"/>
        <v>311.12</v>
      </c>
      <c r="BD6" s="21" t="str">
        <f>IF(BD7="","",IF(BD7="-","【-】","【"&amp;SUBSTITUTE(TEXT(BD7,"#,##0.00"),"-","△")&amp;"】"))</f>
        <v>【243.36】</v>
      </c>
      <c r="BE6" s="22" t="str">
        <f>IF(BE7="",NA(),BE7)</f>
        <v>-</v>
      </c>
      <c r="BF6" s="22">
        <f t="shared" ref="BF6:BN6" si="7">IF(BF7="",NA(),BF7)</f>
        <v>741.15</v>
      </c>
      <c r="BG6" s="22">
        <f t="shared" si="7"/>
        <v>721.41</v>
      </c>
      <c r="BH6" s="22">
        <f t="shared" si="7"/>
        <v>663.02</v>
      </c>
      <c r="BI6" s="22">
        <f t="shared" si="7"/>
        <v>799.97</v>
      </c>
      <c r="BJ6" s="22" t="str">
        <f t="shared" si="7"/>
        <v>-</v>
      </c>
      <c r="BK6" s="22">
        <f t="shared" si="7"/>
        <v>585.59</v>
      </c>
      <c r="BL6" s="22">
        <f t="shared" si="7"/>
        <v>561.34</v>
      </c>
      <c r="BM6" s="22">
        <f t="shared" si="7"/>
        <v>538.33000000000004</v>
      </c>
      <c r="BN6" s="22">
        <f t="shared" si="7"/>
        <v>515.14</v>
      </c>
      <c r="BO6" s="21" t="str">
        <f>IF(BO7="","",IF(BO7="-","【-】","【"&amp;SUBSTITUTE(TEXT(BO7,"#,##0.00"),"-","△")&amp;"】"))</f>
        <v>【265.93】</v>
      </c>
      <c r="BP6" s="22" t="str">
        <f>IF(BP7="",NA(),BP7)</f>
        <v>-</v>
      </c>
      <c r="BQ6" s="22">
        <f t="shared" ref="BQ6:BY6" si="8">IF(BQ7="",NA(),BQ7)</f>
        <v>58.24</v>
      </c>
      <c r="BR6" s="22">
        <f t="shared" si="8"/>
        <v>54.61</v>
      </c>
      <c r="BS6" s="22">
        <f t="shared" si="8"/>
        <v>55.24</v>
      </c>
      <c r="BT6" s="22">
        <f t="shared" si="8"/>
        <v>53.64</v>
      </c>
      <c r="BU6" s="22" t="str">
        <f t="shared" si="8"/>
        <v>-</v>
      </c>
      <c r="BV6" s="22">
        <f t="shared" si="8"/>
        <v>82.78</v>
      </c>
      <c r="BW6" s="22">
        <f t="shared" si="8"/>
        <v>84.82</v>
      </c>
      <c r="BX6" s="22">
        <f t="shared" si="8"/>
        <v>82.29</v>
      </c>
      <c r="BY6" s="22">
        <f t="shared" si="8"/>
        <v>84.16</v>
      </c>
      <c r="BZ6" s="21" t="str">
        <f>IF(BZ7="","",IF(BZ7="-","【-】","【"&amp;SUBSTITUTE(TEXT(BZ7,"#,##0.00"),"-","△")&amp;"】"))</f>
        <v>【97.82】</v>
      </c>
      <c r="CA6" s="22" t="str">
        <f>IF(CA7="",NA(),CA7)</f>
        <v>-</v>
      </c>
      <c r="CB6" s="22">
        <f t="shared" ref="CB6:CJ6" si="9">IF(CB7="",NA(),CB7)</f>
        <v>2372.81</v>
      </c>
      <c r="CC6" s="22">
        <f t="shared" si="9"/>
        <v>243.77</v>
      </c>
      <c r="CD6" s="22">
        <f t="shared" si="9"/>
        <v>241.37</v>
      </c>
      <c r="CE6" s="22">
        <f t="shared" si="9"/>
        <v>249.69</v>
      </c>
      <c r="CF6" s="22" t="str">
        <f t="shared" si="9"/>
        <v>-</v>
      </c>
      <c r="CG6" s="22">
        <f t="shared" si="9"/>
        <v>225.09</v>
      </c>
      <c r="CH6" s="22">
        <f t="shared" si="9"/>
        <v>224.82</v>
      </c>
      <c r="CI6" s="22">
        <f t="shared" si="9"/>
        <v>230.85</v>
      </c>
      <c r="CJ6" s="22">
        <f t="shared" si="9"/>
        <v>230.21</v>
      </c>
      <c r="CK6" s="21" t="str">
        <f>IF(CK7="","",IF(CK7="-","【-】","【"&amp;SUBSTITUTE(TEXT(CK7,"#,##0.00"),"-","△")&amp;"】"))</f>
        <v>【177.56】</v>
      </c>
      <c r="CL6" s="22" t="str">
        <f>IF(CL7="",NA(),CL7)</f>
        <v>-</v>
      </c>
      <c r="CM6" s="22">
        <f t="shared" ref="CM6:CU6" si="10">IF(CM7="",NA(),CM7)</f>
        <v>1</v>
      </c>
      <c r="CN6" s="22">
        <f t="shared" si="10"/>
        <v>49.11</v>
      </c>
      <c r="CO6" s="22">
        <f t="shared" si="10"/>
        <v>52.35</v>
      </c>
      <c r="CP6" s="22">
        <f t="shared" si="10"/>
        <v>49.29</v>
      </c>
      <c r="CQ6" s="22" t="str">
        <f t="shared" si="10"/>
        <v>-</v>
      </c>
      <c r="CR6" s="22">
        <f t="shared" si="10"/>
        <v>49.38</v>
      </c>
      <c r="CS6" s="22">
        <f t="shared" si="10"/>
        <v>50.09</v>
      </c>
      <c r="CT6" s="22">
        <f t="shared" si="10"/>
        <v>50.1</v>
      </c>
      <c r="CU6" s="22">
        <f t="shared" si="10"/>
        <v>49.76</v>
      </c>
      <c r="CV6" s="21" t="str">
        <f>IF(CV7="","",IF(CV7="-","【-】","【"&amp;SUBSTITUTE(TEXT(CV7,"#,##0.00"),"-","△")&amp;"】"))</f>
        <v>【59.81】</v>
      </c>
      <c r="CW6" s="22" t="str">
        <f>IF(CW7="",NA(),CW7)</f>
        <v>-</v>
      </c>
      <c r="CX6" s="22">
        <f t="shared" ref="CX6:DF6" si="11">IF(CX7="",NA(),CX7)</f>
        <v>97.45</v>
      </c>
      <c r="CY6" s="22">
        <f t="shared" si="11"/>
        <v>77.400000000000006</v>
      </c>
      <c r="CZ6" s="22">
        <f t="shared" si="11"/>
        <v>73.150000000000006</v>
      </c>
      <c r="DA6" s="22">
        <f t="shared" si="11"/>
        <v>76.92</v>
      </c>
      <c r="DB6" s="22" t="str">
        <f t="shared" si="11"/>
        <v>-</v>
      </c>
      <c r="DC6" s="22">
        <f t="shared" si="11"/>
        <v>78.010000000000005</v>
      </c>
      <c r="DD6" s="22">
        <f t="shared" si="11"/>
        <v>77.599999999999994</v>
      </c>
      <c r="DE6" s="22">
        <f t="shared" si="11"/>
        <v>77.3</v>
      </c>
      <c r="DF6" s="22">
        <f t="shared" si="11"/>
        <v>76.64</v>
      </c>
      <c r="DG6" s="21" t="str">
        <f>IF(DG7="","",IF(DG7="-","【-】","【"&amp;SUBSTITUTE(TEXT(DG7,"#,##0.00"),"-","△")&amp;"】"))</f>
        <v>【89.42】</v>
      </c>
      <c r="DH6" s="22" t="str">
        <f>IF(DH7="",NA(),DH7)</f>
        <v>-</v>
      </c>
      <c r="DI6" s="22">
        <f t="shared" ref="DI6:DQ6" si="12">IF(DI7="",NA(),DI7)</f>
        <v>44.87</v>
      </c>
      <c r="DJ6" s="22">
        <f t="shared" si="12"/>
        <v>47.01</v>
      </c>
      <c r="DK6" s="22">
        <f t="shared" si="12"/>
        <v>49.06</v>
      </c>
      <c r="DL6" s="22">
        <f t="shared" si="12"/>
        <v>51.09</v>
      </c>
      <c r="DM6" s="22" t="str">
        <f t="shared" si="12"/>
        <v>-</v>
      </c>
      <c r="DN6" s="22">
        <f t="shared" si="12"/>
        <v>47.5</v>
      </c>
      <c r="DO6" s="22">
        <f t="shared" si="12"/>
        <v>48.41</v>
      </c>
      <c r="DP6" s="22">
        <f t="shared" si="12"/>
        <v>50.02</v>
      </c>
      <c r="DQ6" s="22">
        <f t="shared" si="12"/>
        <v>51.38</v>
      </c>
      <c r="DR6" s="21" t="str">
        <f>IF(DR7="","",IF(DR7="-","【-】","【"&amp;SUBSTITUTE(TEXT(DR7,"#,##0.00"),"-","△")&amp;"】"))</f>
        <v>【52.02】</v>
      </c>
      <c r="DS6" s="22" t="str">
        <f>IF(DS7="",NA(),DS7)</f>
        <v>-</v>
      </c>
      <c r="DT6" s="21">
        <f t="shared" ref="DT6:EB6" si="13">IF(DT7="",NA(),DT7)</f>
        <v>0</v>
      </c>
      <c r="DU6" s="21">
        <f t="shared" si="13"/>
        <v>0</v>
      </c>
      <c r="DV6" s="21">
        <f t="shared" si="13"/>
        <v>0</v>
      </c>
      <c r="DW6" s="22">
        <f t="shared" si="13"/>
        <v>82.45</v>
      </c>
      <c r="DX6" s="22" t="str">
        <f t="shared" si="13"/>
        <v>-</v>
      </c>
      <c r="DY6" s="22">
        <f t="shared" si="13"/>
        <v>17.399999999999999</v>
      </c>
      <c r="DZ6" s="22">
        <f t="shared" si="13"/>
        <v>18.64</v>
      </c>
      <c r="EA6" s="22">
        <f t="shared" si="13"/>
        <v>19.510000000000002</v>
      </c>
      <c r="EB6" s="22">
        <f t="shared" si="13"/>
        <v>21.6</v>
      </c>
      <c r="EC6" s="21" t="str">
        <f>IF(EC7="","",IF(EC7="-","【-】","【"&amp;SUBSTITUTE(TEXT(EC7,"#,##0.00"),"-","△")&amp;"】"))</f>
        <v>【25.37】</v>
      </c>
      <c r="ED6" s="22" t="str">
        <f>IF(ED7="",NA(),ED7)</f>
        <v>-</v>
      </c>
      <c r="EE6" s="21">
        <f t="shared" ref="EE6:EM6" si="14">IF(EE7="",NA(),EE7)</f>
        <v>0</v>
      </c>
      <c r="EF6" s="21">
        <f t="shared" si="14"/>
        <v>0</v>
      </c>
      <c r="EG6" s="21">
        <f t="shared" si="14"/>
        <v>0</v>
      </c>
      <c r="EH6" s="21">
        <f t="shared" si="14"/>
        <v>0</v>
      </c>
      <c r="EI6" s="22" t="str">
        <f t="shared" si="14"/>
        <v>-</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465313</v>
      </c>
      <c r="D7" s="24">
        <v>46</v>
      </c>
      <c r="E7" s="24">
        <v>1</v>
      </c>
      <c r="F7" s="24">
        <v>0</v>
      </c>
      <c r="G7" s="24">
        <v>1</v>
      </c>
      <c r="H7" s="24" t="s">
        <v>93</v>
      </c>
      <c r="I7" s="24" t="s">
        <v>94</v>
      </c>
      <c r="J7" s="24" t="s">
        <v>95</v>
      </c>
      <c r="K7" s="24" t="s">
        <v>96</v>
      </c>
      <c r="L7" s="24" t="s">
        <v>97</v>
      </c>
      <c r="M7" s="24" t="s">
        <v>98</v>
      </c>
      <c r="N7" s="25" t="s">
        <v>99</v>
      </c>
      <c r="O7" s="25">
        <v>62.57</v>
      </c>
      <c r="P7" s="25">
        <v>99.91</v>
      </c>
      <c r="Q7" s="25">
        <v>2706</v>
      </c>
      <c r="R7" s="25">
        <v>5544</v>
      </c>
      <c r="S7" s="25">
        <v>80.400000000000006</v>
      </c>
      <c r="T7" s="25">
        <v>68.959999999999994</v>
      </c>
      <c r="U7" s="25">
        <v>5479</v>
      </c>
      <c r="V7" s="25">
        <v>0.8</v>
      </c>
      <c r="W7" s="25">
        <v>6848.75</v>
      </c>
      <c r="X7" s="25" t="s">
        <v>99</v>
      </c>
      <c r="Y7" s="25">
        <v>135.68</v>
      </c>
      <c r="Z7" s="25">
        <v>141.29</v>
      </c>
      <c r="AA7" s="25">
        <v>136.56</v>
      </c>
      <c r="AB7" s="25">
        <v>131.16</v>
      </c>
      <c r="AC7" s="25" t="s">
        <v>99</v>
      </c>
      <c r="AD7" s="25">
        <v>105.34</v>
      </c>
      <c r="AE7" s="25">
        <v>105.77</v>
      </c>
      <c r="AF7" s="25">
        <v>104.82</v>
      </c>
      <c r="AG7" s="25">
        <v>106.46</v>
      </c>
      <c r="AH7" s="25">
        <v>108.24</v>
      </c>
      <c r="AI7" s="25" t="s">
        <v>99</v>
      </c>
      <c r="AJ7" s="25">
        <v>0</v>
      </c>
      <c r="AK7" s="25">
        <v>0</v>
      </c>
      <c r="AL7" s="25">
        <v>0</v>
      </c>
      <c r="AM7" s="25">
        <v>0</v>
      </c>
      <c r="AN7" s="25" t="s">
        <v>99</v>
      </c>
      <c r="AO7" s="25">
        <v>24.04</v>
      </c>
      <c r="AP7" s="25">
        <v>28.03</v>
      </c>
      <c r="AQ7" s="25">
        <v>26.73</v>
      </c>
      <c r="AR7" s="25">
        <v>27.85</v>
      </c>
      <c r="AS7" s="25">
        <v>1.5</v>
      </c>
      <c r="AT7" s="25" t="s">
        <v>99</v>
      </c>
      <c r="AU7" s="25">
        <v>235.78</v>
      </c>
      <c r="AV7" s="25">
        <v>272.10000000000002</v>
      </c>
      <c r="AW7" s="25">
        <v>400.73</v>
      </c>
      <c r="AX7" s="25">
        <v>160.4</v>
      </c>
      <c r="AY7" s="25" t="s">
        <v>99</v>
      </c>
      <c r="AZ7" s="25">
        <v>305.08</v>
      </c>
      <c r="BA7" s="25">
        <v>305.33999999999997</v>
      </c>
      <c r="BB7" s="25">
        <v>310.01</v>
      </c>
      <c r="BC7" s="25">
        <v>311.12</v>
      </c>
      <c r="BD7" s="25">
        <v>243.36</v>
      </c>
      <c r="BE7" s="25" t="s">
        <v>99</v>
      </c>
      <c r="BF7" s="25">
        <v>741.15</v>
      </c>
      <c r="BG7" s="25">
        <v>721.41</v>
      </c>
      <c r="BH7" s="25">
        <v>663.02</v>
      </c>
      <c r="BI7" s="25">
        <v>799.97</v>
      </c>
      <c r="BJ7" s="25" t="s">
        <v>99</v>
      </c>
      <c r="BK7" s="25">
        <v>585.59</v>
      </c>
      <c r="BL7" s="25">
        <v>561.34</v>
      </c>
      <c r="BM7" s="25">
        <v>538.33000000000004</v>
      </c>
      <c r="BN7" s="25">
        <v>515.14</v>
      </c>
      <c r="BO7" s="25">
        <v>265.93</v>
      </c>
      <c r="BP7" s="25" t="s">
        <v>99</v>
      </c>
      <c r="BQ7" s="25">
        <v>58.24</v>
      </c>
      <c r="BR7" s="25">
        <v>54.61</v>
      </c>
      <c r="BS7" s="25">
        <v>55.24</v>
      </c>
      <c r="BT7" s="25">
        <v>53.64</v>
      </c>
      <c r="BU7" s="25" t="s">
        <v>99</v>
      </c>
      <c r="BV7" s="25">
        <v>82.78</v>
      </c>
      <c r="BW7" s="25">
        <v>84.82</v>
      </c>
      <c r="BX7" s="25">
        <v>82.29</v>
      </c>
      <c r="BY7" s="25">
        <v>84.16</v>
      </c>
      <c r="BZ7" s="25">
        <v>97.82</v>
      </c>
      <c r="CA7" s="25" t="s">
        <v>99</v>
      </c>
      <c r="CB7" s="25">
        <v>2372.81</v>
      </c>
      <c r="CC7" s="25">
        <v>243.77</v>
      </c>
      <c r="CD7" s="25">
        <v>241.37</v>
      </c>
      <c r="CE7" s="25">
        <v>249.69</v>
      </c>
      <c r="CF7" s="25" t="s">
        <v>99</v>
      </c>
      <c r="CG7" s="25">
        <v>225.09</v>
      </c>
      <c r="CH7" s="25">
        <v>224.82</v>
      </c>
      <c r="CI7" s="25">
        <v>230.85</v>
      </c>
      <c r="CJ7" s="25">
        <v>230.21</v>
      </c>
      <c r="CK7" s="25">
        <v>177.56</v>
      </c>
      <c r="CL7" s="25" t="s">
        <v>99</v>
      </c>
      <c r="CM7" s="25">
        <v>1</v>
      </c>
      <c r="CN7" s="25">
        <v>49.11</v>
      </c>
      <c r="CO7" s="25">
        <v>52.35</v>
      </c>
      <c r="CP7" s="25">
        <v>49.29</v>
      </c>
      <c r="CQ7" s="25" t="s">
        <v>99</v>
      </c>
      <c r="CR7" s="25">
        <v>49.38</v>
      </c>
      <c r="CS7" s="25">
        <v>50.09</v>
      </c>
      <c r="CT7" s="25">
        <v>50.1</v>
      </c>
      <c r="CU7" s="25">
        <v>49.76</v>
      </c>
      <c r="CV7" s="25">
        <v>59.81</v>
      </c>
      <c r="CW7" s="25" t="s">
        <v>99</v>
      </c>
      <c r="CX7" s="25">
        <v>97.45</v>
      </c>
      <c r="CY7" s="25">
        <v>77.400000000000006</v>
      </c>
      <c r="CZ7" s="25">
        <v>73.150000000000006</v>
      </c>
      <c r="DA7" s="25">
        <v>76.92</v>
      </c>
      <c r="DB7" s="25" t="s">
        <v>99</v>
      </c>
      <c r="DC7" s="25">
        <v>78.010000000000005</v>
      </c>
      <c r="DD7" s="25">
        <v>77.599999999999994</v>
      </c>
      <c r="DE7" s="25">
        <v>77.3</v>
      </c>
      <c r="DF7" s="25">
        <v>76.64</v>
      </c>
      <c r="DG7" s="25">
        <v>89.42</v>
      </c>
      <c r="DH7" s="25" t="s">
        <v>99</v>
      </c>
      <c r="DI7" s="25">
        <v>44.87</v>
      </c>
      <c r="DJ7" s="25">
        <v>47.01</v>
      </c>
      <c r="DK7" s="25">
        <v>49.06</v>
      </c>
      <c r="DL7" s="25">
        <v>51.09</v>
      </c>
      <c r="DM7" s="25" t="s">
        <v>99</v>
      </c>
      <c r="DN7" s="25">
        <v>47.5</v>
      </c>
      <c r="DO7" s="25">
        <v>48.41</v>
      </c>
      <c r="DP7" s="25">
        <v>50.02</v>
      </c>
      <c r="DQ7" s="25">
        <v>51.38</v>
      </c>
      <c r="DR7" s="25">
        <v>52.02</v>
      </c>
      <c r="DS7" s="25" t="s">
        <v>99</v>
      </c>
      <c r="DT7" s="25">
        <v>0</v>
      </c>
      <c r="DU7" s="25">
        <v>0</v>
      </c>
      <c r="DV7" s="25">
        <v>0</v>
      </c>
      <c r="DW7" s="25">
        <v>82.45</v>
      </c>
      <c r="DX7" s="25" t="s">
        <v>99</v>
      </c>
      <c r="DY7" s="25">
        <v>17.399999999999999</v>
      </c>
      <c r="DZ7" s="25">
        <v>18.64</v>
      </c>
      <c r="EA7" s="25">
        <v>19.510000000000002</v>
      </c>
      <c r="EB7" s="25">
        <v>21.6</v>
      </c>
      <c r="EC7" s="25">
        <v>25.37</v>
      </c>
      <c r="ED7" s="25" t="s">
        <v>99</v>
      </c>
      <c r="EE7" s="25">
        <v>0</v>
      </c>
      <c r="EF7" s="25">
        <v>0</v>
      </c>
      <c r="EG7" s="25">
        <v>0</v>
      </c>
      <c r="EH7" s="25">
        <v>0</v>
      </c>
      <c r="EI7" s="25" t="s">
        <v>99</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109</v>
      </c>
      <c r="E13" t="s">
        <v>107</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2025-02-12T05:52:24Z</cp:lastPrinted>
  <dcterms:created xsi:type="dcterms:W3CDTF">2025-01-24T06:56:36Z</dcterms:created>
  <dcterms:modified xsi:type="dcterms:W3CDTF">2025-02-12T06:01:00Z</dcterms:modified>
  <cp:category/>
</cp:coreProperties>
</file>