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8 徳之島町（済）\"/>
    </mc:Choice>
  </mc:AlternateContent>
  <xr:revisionPtr revIDLastSave="0" documentId="13_ncr:1_{38D3C4E7-014E-4F69-8924-E18F9FFFA2C8}" xr6:coauthVersionLast="36" xr6:coauthVersionMax="36" xr10:uidLastSave="{00000000-0000-0000-0000-000000000000}"/>
  <workbookProtection workbookAlgorithmName="SHA-512" workbookHashValue="YdDqqqIK1a09UWgOZ7+AX3pcccn4VedTF4wBW65//B9ZIJPkf3AfI3oRH57EWprm48SuPwW4fr88fRpig0v/Uw==" workbookSaltValue="2lXV4UahpFG3dAzOUl4u+w=="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<sst xmlns="http://schemas.openxmlformats.org/spreadsheetml/2006/main" count="236" uniqueCount="119">
  <si>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</si>
  <si>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</si>
  <si>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</si>
  <si>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</si>
  <si>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</si>
  <si>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</si>
  <si>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</si>
  <si>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</si>
  <si>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</si>
  <si>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</si>
  <si>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</si>
  <si>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</si>
  <si>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</si>
  <si>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</si>
  <si>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</si>
  <si>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</si>
  <si>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</si>
  <si>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</si>
  <si>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</si>
  <si>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</si>
  <si>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</si>
  <si>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</si>
  <si>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</si>
  <si>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</si>
  <si>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</si>
  <si>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</si>
  <si>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</si>
  <si>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</si>
  <si>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</si>
  <si>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</si>
  <si>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</si>
  <si>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</si>
  <si>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</si>
  <si>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</si>
  <si>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</si>
  <si>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</si>
  <si>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</si>
  <si>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</si>
  <si>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</si>
  <si>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</si>
  <si>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</si>
  <si>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</si>
  <si>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</si>
  <si>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</si>
  <si>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</si>
  <si>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</si>
  <si>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</si>
  <si>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</si>
  <si>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</si>
  <si>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</si>
  <si>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</si>
  <si>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</si>
  <si>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</si>
  <si>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</si>
  <si>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</si>
  <si>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</si>
  <si>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</si>
  <si>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</si>
  <si>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</si>
  <si>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</si>
  <si>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</si>
  <si>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</si>
  <si>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</si>
  <si>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</si>
  <si>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</si>
  <si>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</si>
  <si>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</si>
  <si>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</si>
  <si>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</si>
  <si>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</si>
  <si>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</si>
  <si>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</si>
  <si>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</si>
  <si>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</si>
  <si>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</si>
  <si>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</si>
  <si>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</si>
  <si>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</si>
  <si>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</si>
  <si>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</si>
  <si>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</si>
  <si>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</si>
  <si>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</si>
  <si>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</si>
  <si>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</si>
  <si>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</si>
  <si>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</si>
  <si>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</si>
  <si>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</si>
  <si>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</si>
  <si>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</si>
  <si>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</si>
  <si>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</si>
  <si>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</si>
  <si>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</si>
  <si>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</si>
  <si>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</si>
  <si>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</si>
  <si>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</si>
  <si>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</si>
  <si>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</si>
  <si>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</si>
  <si>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</si>
  <si>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</si>
  <si>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</si>
  <si>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</si>
  <si>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</si>
  <si>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</si>
  <si>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</si>
  <si>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</si>
  <si>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</si>
  <si>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</si>
  <si>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</si>
  <si>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</si>
  <si>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</si>
  <si>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</si>
  <si>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について、令和5年度は過去4年間と比較すると高い数値になっている。しかし依然として一般会計からの繰入金に依存している状況であり、徴収率の改善や加入促進により自立した経営基盤を確立する必要がある。
④普及率が低く、企業債残高対象事業規模比率は０％となっているが，これは一般会計からの繰入金に依存しているためである。今後は中長期的に普及率を向上させることで営業収益を確保し、一般会計からの繰入金への依存度合を低下させる必要がある。
⑤経費回収率について、加入率の上昇に伴い料金収入も増えているが、R3年度に汚水処理にかかる経費のうち維持管理費が例年より増額になりR5年度も同様の傾向となっていることから経費回収率が減額となっている。今後も普及率の向上，費用削減により更なる経費回収率の向上を図る。
⑥汚水処理原価については例年類似団体と比較して低い数値となっていたが、R3年度より汚水処理費内の維持管理費が増額となったことから類似団体平均値に近い数値となっている。今後も汚水処理費は同額で推移する見込みであるため、引き続き加入促進活動や管路工事による新規接続の向上を図り、有収水量を増加させる取り組みが必要である。
⑦施設利用率について、H30年度以降徐々に増加しており、Ｒ5年度は類似団体に近い数値になっている。供用開始から約14年と運用年数が短いが、今後も普及率の上昇を受けた施設利用率の上昇が期待できる。
⑧水洗化率は、R4年度の数値より増となっている。今後も水洗化を図り、水洗化率を引き上げる必要がある。</t>
    <rPh sb="17" eb="19">
      <t>カコ</t>
    </rPh>
    <rPh sb="20" eb="21">
      <t>ネン</t>
    </rPh>
    <rPh sb="21" eb="22">
      <t>カン</t>
    </rPh>
    <rPh sb="23" eb="25">
      <t>ヒカク</t>
    </rPh>
    <rPh sb="28" eb="29">
      <t>タカ</t>
    </rPh>
    <rPh sb="545" eb="547">
      <t>ルイジ</t>
    </rPh>
    <rPh sb="547" eb="549">
      <t>ダンタイ</t>
    </rPh>
    <rPh sb="550" eb="551">
      <t>チカ</t>
    </rPh>
    <rPh sb="552" eb="554">
      <t>スウチ</t>
    </rPh>
    <rPh sb="581" eb="583">
      <t>コンゴ</t>
    </rPh>
    <rPh sb="626" eb="627">
      <t>ゾウ</t>
    </rPh>
    <phoneticPr fontId="4"/>
  </si>
  <si>
    <t>H18年度から管路敷設工事を実施し、H22年度末に汚水処理施設が完成したことにより、公共下水道の供用を開始した。供用開始から14年程度経過し、管渠の老朽化等については現在のところ問題はないが、処理場内の機器更新時期が近づいており、R6年度にストックマネジメント計画に基づいた改築を実施予定である。</t>
    <rPh sb="133" eb="134">
      <t>モト</t>
    </rPh>
    <phoneticPr fontId="4"/>
  </si>
  <si>
    <t>収益的収支比率は、R5年度は100％を超える数値ではあるが、依然として一般会計からの繰入金への依存度が高く自立した経営基盤の構築が不可欠である。R4年度に認可区域を拡大し、事業計画面積が拡大した。そのことによりR3年度全体計画の約70％程度のあった整備面積がR5年度は57％となったが、整備面積は増加傾向である。しかしながら、普及率27.4%により施設利用率が平均を下回っており、引き続き普及率・接続率の向上が求められる。</t>
    <rPh sb="19" eb="20">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</si>
</sst>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0.06</c:v>
                </c:pt>
                <c:pt idx="3">
                  <c:v>0</c:v>
                </c:pt>
                <c:pt idx="4">
                  <c:v>0</c:v>
                </c:pt>
              </c:numCache>
            </c:numRef>
          </c:val>
          <c:extLst>
            <c:ext xmlns:c16="http://schemas.microsoft.com/office/drawing/2014/chart" uri="{C3380CC4-5D6E-409C-BE32-E72D297353CC}">
              <c16:uniqueId val="{00000000-0783-4642-8B52-DA5DE18A64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0.06</c:v>
                </c:pt>
                <c:pt idx="2" formatCode="#,##0.00;&quot;△&quot;#,##0.00">
                  <c:v>0</c:v>
                </c:pt>
                <c:pt idx="3" formatCode="#,##0.00;&quot;△&quot;#,##0.00">
                  <c:v>0</c:v>
                </c:pt>
                <c:pt idx="4">
                  <c:v>0.96</c:v>
                </c:pt>
              </c:numCache>
            </c:numRef>
          </c:val>
          <c:smooth val="0"/>
          <c:extLst>
            <c:ext xmlns:c16="http://schemas.microsoft.com/office/drawing/2014/chart" uri="{C3380CC4-5D6E-409C-BE32-E72D297353CC}">
              <c16:uniqueId val="{00000001-0783-4642-8B52-DA5DE18A64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32.78</c:v>
                </c:pt>
                <c:pt idx="1">
                  <c:v>32.06</c:v>
                </c:pt>
                <c:pt idx="2">
                  <c:v>35.5</c:v>
                </c:pt>
                <c:pt idx="3">
                  <c:v>37.18</c:v>
                </c:pt>
                <c:pt idx="4">
                  <c:v>47.45</c:v>
                </c:pt>
              </c:numCache>
            </c:numRef>
          </c:val>
          <c:extLst>
            <c:ext xmlns:c16="http://schemas.microsoft.com/office/drawing/2014/chart" uri="{C3380CC4-5D6E-409C-BE32-E72D297353CC}">
              <c16:uniqueId val="{00000000-12DE-48DA-BC91-DC1C953DB2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47.28</c:v>
                </c:pt>
                <c:pt idx="1">
                  <c:v>44.83</c:v>
                </c:pt>
                <c:pt idx="2">
                  <c:v>48</c:v>
                </c:pt>
                <c:pt idx="3">
                  <c:v>46.26</c:v>
                </c:pt>
                <c:pt idx="4">
                  <c:v>48.5</c:v>
                </c:pt>
              </c:numCache>
            </c:numRef>
          </c:val>
          <c:smooth val="0"/>
          <c:extLst>
            <c:ext xmlns:c16="http://schemas.microsoft.com/office/drawing/2014/chart" uri="{C3380CC4-5D6E-409C-BE32-E72D297353CC}">
              <c16:uniqueId val="{00000001-12DE-48DA-BC91-DC1C953DB2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59.76</c:v>
                </c:pt>
                <c:pt idx="1">
                  <c:v>60.23</c:v>
                </c:pt>
                <c:pt idx="2">
                  <c:v>56.17</c:v>
                </c:pt>
                <c:pt idx="3">
                  <c:v>54.4</c:v>
                </c:pt>
                <c:pt idx="4">
                  <c:v>56.75</c:v>
                </c:pt>
              </c:numCache>
            </c:numRef>
          </c:val>
          <c:extLst>
            <c:ext xmlns:c16="http://schemas.microsoft.com/office/drawing/2014/chart" uri="{C3380CC4-5D6E-409C-BE32-E72D297353CC}">
              <c16:uniqueId val="{00000000-37D4-4139-BC72-C32E92B2E9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64.7</c:v>
                </c:pt>
                <c:pt idx="1">
                  <c:v>60.57</c:v>
                </c:pt>
                <c:pt idx="2">
                  <c:v>56.11</c:v>
                </c:pt>
                <c:pt idx="3">
                  <c:v>56.49</c:v>
                </c:pt>
                <c:pt idx="4">
                  <c:v>59.74</c:v>
                </c:pt>
              </c:numCache>
            </c:numRef>
          </c:val>
          <c:smooth val="0"/>
          <c:extLst>
            <c:ext xmlns:c16="http://schemas.microsoft.com/office/drawing/2014/chart" uri="{C3380CC4-5D6E-409C-BE32-E72D297353CC}">
              <c16:uniqueId val="{00000001-37D4-4139-BC72-C32E92B2E9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98.85</c:v>
                </c:pt>
                <c:pt idx="1">
                  <c:v>98.41</c:v>
                </c:pt>
                <c:pt idx="2">
                  <c:v>103.64</c:v>
                </c:pt>
                <c:pt idx="3">
                  <c:v>99.33</c:v>
                </c:pt>
                <c:pt idx="4">
                  <c:v>110.47</c:v>
                </c:pt>
              </c:numCache>
            </c:numRef>
          </c:val>
          <c:extLst>
            <c:ext xmlns:c16="http://schemas.microsoft.com/office/drawing/2014/chart" uri="{C3380CC4-5D6E-409C-BE32-E72D297353CC}">
              <c16:uniqueId val="{00000000-BEFB-4A20-95F9-A6354EBB7C1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FB-4A20-95F9-A6354EBB7C1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04-491F-825B-BD2FA7054EB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04-491F-825B-BD2FA7054EB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5D-49F2-8BA5-84863FF4E8E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5D-49F2-8BA5-84863FF4E8E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CB-4BCE-B57A-2B14874CB68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CB-4BCE-B57A-2B14874CB68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66-4C74-AF55-D6AA6B5C2E0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66-4C74-AF55-D6AA6B5C2E0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A-4F4B-AFCC-B66A6B5CC7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933.3</c:v>
                </c:pt>
                <c:pt idx="1">
                  <c:v>1575.64</c:v>
                </c:pt>
                <c:pt idx="2">
                  <c:v>914.32</c:v>
                </c:pt>
                <c:pt idx="3">
                  <c:v>940.79</c:v>
                </c:pt>
                <c:pt idx="4">
                  <c:v>2528.25</c:v>
                </c:pt>
              </c:numCache>
            </c:numRef>
          </c:val>
          <c:smooth val="0"/>
          <c:extLst>
            <c:ext xmlns:c16="http://schemas.microsoft.com/office/drawing/2014/chart" uri="{C3380CC4-5D6E-409C-BE32-E72D297353CC}">
              <c16:uniqueId val="{00000001-168A-4F4B-AFCC-B66A6B5CC7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119.07</c:v>
                </c:pt>
                <c:pt idx="1">
                  <c:v>123.21</c:v>
                </c:pt>
                <c:pt idx="2">
                  <c:v>56.24</c:v>
                </c:pt>
                <c:pt idx="3">
                  <c:v>52.82</c:v>
                </c:pt>
                <c:pt idx="4">
                  <c:v>50.44</c:v>
                </c:pt>
              </c:numCache>
            </c:numRef>
          </c:val>
          <c:extLst>
            <c:ext xmlns:c16="http://schemas.microsoft.com/office/drawing/2014/chart" uri="{C3380CC4-5D6E-409C-BE32-E72D297353CC}">
              <c16:uniqueId val="{00000000-DDBC-4632-BA56-32B8A78C32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77.510000000000005</c:v>
                </c:pt>
                <c:pt idx="1">
                  <c:v>73.209999999999994</c:v>
                </c:pt>
                <c:pt idx="2">
                  <c:v>75.599999999999994</c:v>
                </c:pt>
                <c:pt idx="3">
                  <c:v>74.13</c:v>
                </c:pt>
                <c:pt idx="4">
                  <c:v>67.989999999999995</c:v>
                </c:pt>
              </c:numCache>
            </c:numRef>
          </c:val>
          <c:smooth val="0"/>
          <c:extLst>
            <c:ext xmlns:c16="http://schemas.microsoft.com/office/drawing/2014/chart" uri="{C3380CC4-5D6E-409C-BE32-E72D297353CC}">
              <c16:uniqueId val="{00000001-DDBC-4632-BA56-32B8A78C32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111.04</c:v>
                </c:pt>
                <c:pt idx="1">
                  <c:v>109.92</c:v>
                </c:pt>
                <c:pt idx="2">
                  <c:v>246.71</c:v>
                </c:pt>
                <c:pt idx="3">
                  <c:v>271.26</c:v>
                </c:pt>
                <c:pt idx="4">
                  <c:v>255.68</c:v>
                </c:pt>
              </c:numCache>
            </c:numRef>
          </c:val>
          <c:extLst>
            <c:ext xmlns:c16="http://schemas.microsoft.com/office/drawing/2014/chart" uri="{C3380CC4-5D6E-409C-BE32-E72D297353CC}">
              <c16:uniqueId val="{00000000-5910-4D47-A90F-83C2652694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221.95</c:v>
                </c:pt>
                <c:pt idx="1">
                  <c:v>229.52</c:v>
                </c:pt>
                <c:pt idx="2">
                  <c:v>211.98</c:v>
                </c:pt>
                <c:pt idx="3">
                  <c:v>221.86</c:v>
                </c:pt>
                <c:pt idx="4">
                  <c:v>228.51</c:v>
                </c:pt>
              </c:numCache>
            </c:numRef>
          </c:val>
          <c:smooth val="0"/>
          <c:extLst>
            <c:ext xmlns:c16="http://schemas.microsoft.com/office/drawing/2014/chart" uri="{C3380CC4-5D6E-409C-BE32-E72D297353CC}">
              <c16:uniqueId val="{00000001-5910-4D47-A90F-83C2652694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鹿児島県　徳之島町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Cc3</v>
      </c>
      <c r="X8" s="65"/>
      <c r="Y8" s="65"/>
      <c r="Z8" s="65"/>
      <c r="AA8" s="65"/>
      <c r="AB8" s="65"/>
      <c r="AC8" s="65"/>
      <c r="AD8" s="66" t="str">
        <f>データ!$M$6</f>
        <v>非設置</v>
      </c>
      <c r="AE8" s="66"/>
      <c r="AF8" s="66"/>
      <c r="AG8" s="66"/>
      <c r="AH8" s="66"/>
      <c r="AI8" s="66"/>
      <c r="AJ8" s="66"/>
      <c r="AK8" s="3"/>
      <c r="AL8" s="54">
        <f>データ!S6</f>
        <v>10067</v>
      </c>
      <c r="AM8" s="54"/>
      <c r="AN8" s="54"/>
      <c r="AO8" s="54"/>
      <c r="AP8" s="54"/>
      <c r="AQ8" s="54"/>
      <c r="AR8" s="54"/>
      <c r="AS8" s="54"/>
      <c r="AT8" s="53">
        <f>データ!T6</f>
        <v>104.92</v>
      </c>
      <c r="AU8" s="53"/>
      <c r="AV8" s="53"/>
      <c r="AW8" s="53"/>
      <c r="AX8" s="53"/>
      <c r="AY8" s="53"/>
      <c r="AZ8" s="53"/>
      <c r="BA8" s="53"/>
      <c r="BB8" s="53">
        <f>データ!U6</f>
        <v>95.95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27.38</v>
      </c>
      <c r="Q10" s="53"/>
      <c r="R10" s="53"/>
      <c r="S10" s="53"/>
      <c r="T10" s="53"/>
      <c r="U10" s="53"/>
      <c r="V10" s="53"/>
      <c r="W10" s="53">
        <f>データ!Q6</f>
        <v>76.400000000000006</v>
      </c>
      <c r="X10" s="53"/>
      <c r="Y10" s="53"/>
      <c r="Z10" s="53"/>
      <c r="AA10" s="53"/>
      <c r="AB10" s="53"/>
      <c r="AC10" s="53"/>
      <c r="AD10" s="54">
        <f>データ!R6</f>
        <v>2530</v>
      </c>
      <c r="AE10" s="54"/>
      <c r="AF10" s="54"/>
      <c r="AG10" s="54"/>
      <c r="AH10" s="54"/>
      <c r="AI10" s="54"/>
      <c r="AJ10" s="54"/>
      <c r="AK10" s="2"/>
      <c r="AL10" s="54">
        <f>データ!V6</f>
        <v>2689</v>
      </c>
      <c r="AM10" s="54"/>
      <c r="AN10" s="54"/>
      <c r="AO10" s="54"/>
      <c r="AP10" s="54"/>
      <c r="AQ10" s="54"/>
      <c r="AR10" s="54"/>
      <c r="AS10" s="54"/>
      <c r="AT10" s="53">
        <f>データ!W6</f>
        <v>0.72</v>
      </c>
      <c r="AU10" s="53"/>
      <c r="AV10" s="53"/>
      <c r="AW10" s="53"/>
      <c r="AX10" s="53"/>
      <c r="AY10" s="53"/>
      <c r="AZ10" s="53"/>
      <c r="BA10" s="53"/>
      <c r="BB10" s="53">
        <f>データ!X6</f>
        <v>3734.72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44</v>
      </c>
      <c r="O86" s="12" t="str">
        <f>データ!EO6</f>
        <v>【0.22】</v>
      </c>
    </row>
  </sheetData>
  <sheetProtection algorithmName="SHA-512" hashValue="hRZ68htwaWfC92p+l249KbnnWtXjHeCp4dA3MiEH7Grxq/YNoa69+QJY9/GbkDHuMhCifZKZvb8JGU1ehSnz4A==" saltValue="o/Bzb2JOssHxp1JywDPJ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465305</v>
      </c>
      <c r="D6" s="19">
        <f t="shared" si="3"/>
        <v>47</v>
      </c>
      <c r="E6" s="19">
        <f t="shared" si="3"/>
        <v>17</v>
      </c>
      <c r="F6" s="19">
        <f t="shared" si="3"/>
        <v>1</v>
      </c>
      <c r="G6" s="19">
        <f t="shared" si="3"/>
        <v>0</v>
      </c>
      <c r="H6" s="19" t="str">
        <f t="shared" si="3"/>
        <v>鹿児島県　徳之島町</v>
      </c>
      <c r="I6" s="19" t="str">
        <f t="shared" si="3"/>
        <v>法非適用</v>
      </c>
      <c r="J6" s="19" t="str">
        <f t="shared" si="3"/>
        <v>下水道事業</v>
      </c>
      <c r="K6" s="19" t="str">
        <f t="shared" si="3"/>
        <v>公共下水道</v>
      </c>
      <c r="L6" s="19" t="str">
        <f t="shared" si="3"/>
        <v>Cc3</v>
      </c>
      <c r="M6" s="19" t="str">
        <f t="shared" si="3"/>
        <v>非設置</v>
      </c>
      <c r="N6" s="20" t="str">
        <f t="shared" si="3"/>
        <v>-</v>
      </c>
      <c r="O6" s="20" t="str">
        <f t="shared" si="3"/>
        <v>該当数値なし</v>
      </c>
      <c r="P6" s="20">
        <f t="shared" si="3"/>
        <v>27.38</v>
      </c>
      <c r="Q6" s="20">
        <f t="shared" si="3"/>
        <v>76.400000000000006</v>
      </c>
      <c r="R6" s="20">
        <f t="shared" si="3"/>
        <v>2530</v>
      </c>
      <c r="S6" s="20">
        <f t="shared" si="3"/>
        <v>10067</v>
      </c>
      <c r="T6" s="20">
        <f t="shared" si="3"/>
        <v>104.92</v>
      </c>
      <c r="U6" s="20">
        <f t="shared" si="3"/>
        <v>95.95</v>
      </c>
      <c r="V6" s="20">
        <f t="shared" si="3"/>
        <v>2689</v>
      </c>
      <c r="W6" s="20">
        <f t="shared" si="3"/>
        <v>0.72</v>
      </c>
      <c r="X6" s="20">
        <f t="shared" si="3"/>
        <v>3734.72</v>
      </c>
      <c r="Y6" s="21">
        <f>IF(Y7="",NA(),Y7)</f>
        <v>98.85</v>
      </c>
      <c r="Z6" s="21">
        <f t="shared" ref="Z6:AH6" si="4">IF(Z7="",NA(),Z7)</f>
        <v>98.41</v>
      </c>
      <c r="AA6" s="21">
        <f t="shared" si="4"/>
        <v>103.64</v>
      </c>
      <c r="AB6" s="21">
        <f t="shared" si="4"/>
        <v>99.33</v>
      </c>
      <c r="AC6" s="21">
        <f t="shared" si="4"/>
        <v>110.47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933.3</v>
      </c>
      <c r="BL6" s="21">
        <f t="shared" si="7"/>
        <v>1575.64</v>
      </c>
      <c r="BM6" s="21">
        <f t="shared" si="7"/>
        <v>914.32</v>
      </c>
      <c r="BN6" s="21">
        <f t="shared" si="7"/>
        <v>940.79</v>
      </c>
      <c r="BO6" s="21">
        <f t="shared" si="7"/>
        <v>2528.25</v>
      </c>
      <c r="BP6" s="20" t="str">
        <f>IF(BP7="","",IF(BP7="-","【-】","【"&amp;SUBSTITUTE(TEXT(BP7,"#,##0.00"),"-","△")&amp;"】"))</f>
        <v>【630.82】</v>
      </c>
      <c r="BQ6" s="21">
        <f>IF(BQ7="",NA(),BQ7)</f>
        <v>119.07</v>
      </c>
      <c r="BR6" s="21">
        <f t="shared" ref="BR6:BZ6" si="8">IF(BR7="",NA(),BR7)</f>
        <v>123.21</v>
      </c>
      <c r="BS6" s="21">
        <f t="shared" si="8"/>
        <v>56.24</v>
      </c>
      <c r="BT6" s="21">
        <f t="shared" si="8"/>
        <v>52.82</v>
      </c>
      <c r="BU6" s="21">
        <f t="shared" si="8"/>
        <v>50.44</v>
      </c>
      <c r="BV6" s="21">
        <f t="shared" si="8"/>
        <v>77.510000000000005</v>
      </c>
      <c r="BW6" s="21">
        <f t="shared" si="8"/>
        <v>73.209999999999994</v>
      </c>
      <c r="BX6" s="21">
        <f t="shared" si="8"/>
        <v>75.599999999999994</v>
      </c>
      <c r="BY6" s="21">
        <f t="shared" si="8"/>
        <v>74.13</v>
      </c>
      <c r="BZ6" s="21">
        <f t="shared" si="8"/>
        <v>67.989999999999995</v>
      </c>
      <c r="CA6" s="20" t="str">
        <f>IF(CA7="","",IF(CA7="-","【-】","【"&amp;SUBSTITUTE(TEXT(CA7,"#,##0.00"),"-","△")&amp;"】"))</f>
        <v>【97.81】</v>
      </c>
      <c r="CB6" s="21">
        <f>IF(CB7="",NA(),CB7)</f>
        <v>111.04</v>
      </c>
      <c r="CC6" s="21">
        <f t="shared" ref="CC6:CK6" si="9">IF(CC7="",NA(),CC7)</f>
        <v>109.92</v>
      </c>
      <c r="CD6" s="21">
        <f t="shared" si="9"/>
        <v>246.71</v>
      </c>
      <c r="CE6" s="21">
        <f t="shared" si="9"/>
        <v>271.26</v>
      </c>
      <c r="CF6" s="21">
        <f t="shared" si="9"/>
        <v>255.68</v>
      </c>
      <c r="CG6" s="21">
        <f t="shared" si="9"/>
        <v>221.95</v>
      </c>
      <c r="CH6" s="21">
        <f t="shared" si="9"/>
        <v>229.52</v>
      </c>
      <c r="CI6" s="21">
        <f t="shared" si="9"/>
        <v>211.98</v>
      </c>
      <c r="CJ6" s="21">
        <f t="shared" si="9"/>
        <v>221.86</v>
      </c>
      <c r="CK6" s="21">
        <f t="shared" si="9"/>
        <v>228.51</v>
      </c>
      <c r="CL6" s="20" t="str">
        <f>IF(CL7="","",IF(CL7="-","【-】","【"&amp;SUBSTITUTE(TEXT(CL7,"#,##0.00"),"-","△")&amp;"】"))</f>
        <v>【138.75】</v>
      </c>
      <c r="CM6" s="21">
        <f>IF(CM7="",NA(),CM7)</f>
        <v>32.78</v>
      </c>
      <c r="CN6" s="21">
        <f t="shared" ref="CN6:CV6" si="10">IF(CN7="",NA(),CN7)</f>
        <v>32.06</v>
      </c>
      <c r="CO6" s="21">
        <f t="shared" si="10"/>
        <v>35.5</v>
      </c>
      <c r="CP6" s="21">
        <f t="shared" si="10"/>
        <v>37.18</v>
      </c>
      <c r="CQ6" s="21">
        <f t="shared" si="10"/>
        <v>47.45</v>
      </c>
      <c r="CR6" s="21">
        <f t="shared" si="10"/>
        <v>47.28</v>
      </c>
      <c r="CS6" s="21">
        <f t="shared" si="10"/>
        <v>44.83</v>
      </c>
      <c r="CT6" s="21">
        <f t="shared" si="10"/>
        <v>48</v>
      </c>
      <c r="CU6" s="21">
        <f t="shared" si="10"/>
        <v>46.26</v>
      </c>
      <c r="CV6" s="21">
        <f t="shared" si="10"/>
        <v>48.5</v>
      </c>
      <c r="CW6" s="20" t="str">
        <f>IF(CW7="","",IF(CW7="-","【-】","【"&amp;SUBSTITUTE(TEXT(CW7,"#,##0.00"),"-","△")&amp;"】"))</f>
        <v>【58.94】</v>
      </c>
      <c r="CX6" s="21">
        <f>IF(CX7="",NA(),CX7)</f>
        <v>59.76</v>
      </c>
      <c r="CY6" s="21">
        <f t="shared" ref="CY6:DG6" si="11">IF(CY7="",NA(),CY7)</f>
        <v>60.23</v>
      </c>
      <c r="CZ6" s="21">
        <f t="shared" si="11"/>
        <v>56.17</v>
      </c>
      <c r="DA6" s="21">
        <f t="shared" si="11"/>
        <v>54.4</v>
      </c>
      <c r="DB6" s="21">
        <f t="shared" si="11"/>
        <v>56.75</v>
      </c>
      <c r="DC6" s="21">
        <f t="shared" si="11"/>
        <v>64.7</v>
      </c>
      <c r="DD6" s="21">
        <f t="shared" si="11"/>
        <v>60.57</v>
      </c>
      <c r="DE6" s="21">
        <f t="shared" si="11"/>
        <v>56.11</v>
      </c>
      <c r="DF6" s="21">
        <f t="shared" si="11"/>
        <v>56.49</v>
      </c>
      <c r="DG6" s="21">
        <f t="shared" si="11"/>
        <v>59.74</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0.06</v>
      </c>
      <c r="EH6" s="20">
        <f t="shared" si="14"/>
        <v>0</v>
      </c>
      <c r="EI6" s="20">
        <f t="shared" si="14"/>
        <v>0</v>
      </c>
      <c r="EJ6" s="21">
        <f t="shared" si="14"/>
        <v>0.18</v>
      </c>
      <c r="EK6" s="21">
        <f t="shared" si="14"/>
        <v>0.06</v>
      </c>
      <c r="EL6" s="20">
        <f t="shared" si="14"/>
        <v>0</v>
      </c>
      <c r="EM6" s="20">
        <f t="shared" si="14"/>
        <v>0</v>
      </c>
      <c r="EN6" s="21">
        <f t="shared" si="14"/>
        <v>0.96</v>
      </c>
      <c r="EO6" s="20" t="str">
        <f>IF(EO7="","",IF(EO7="-","【-】","【"&amp;SUBSTITUTE(TEXT(EO7,"#,##0.00"),"-","△")&amp;"】"))</f>
        <v>【0.22】</v>
      </c>
    </row>
    <row r="7" spans="1:145" s="22" customFormat="1" x14ac:dyDescent="0.15">
      <c r="A7" s="14"/>
      <c r="B7" s="23">
        <v>2023</v>
      </c>
      <c r="C7" s="23">
        <v>465305</v>
      </c>
      <c r="D7" s="23">
        <v>47</v>
      </c>
      <c r="E7" s="23">
        <v>17</v>
      </c>
      <c r="F7" s="23">
        <v>1</v>
      </c>
      <c r="G7" s="23">
        <v>0</v>
      </c>
      <c r="H7" s="23" t="s">
        <v>98</v>
      </c>
      <c r="I7" s="23" t="s">
        <v>99</v>
      </c>
      <c r="J7" s="23" t="s">
        <v>100</v>
      </c>
      <c r="K7" s="23" t="s">
        <v>101</v>
      </c>
      <c r="L7" s="23" t="s">
        <v>102</v>
      </c>
      <c r="M7" s="23" t="s">
        <v>103</v>
      </c>
      <c r="N7" s="24" t="s">
        <v>104</v>
      </c>
      <c r="O7" s="24" t="s">
        <v>105</v>
      </c>
      <c r="P7" s="24">
        <v>27.38</v>
      </c>
      <c r="Q7" s="24">
        <v>76.400000000000006</v>
      </c>
      <c r="R7" s="24">
        <v>2530</v>
      </c>
      <c r="S7" s="24">
        <v>10067</v>
      </c>
      <c r="T7" s="24">
        <v>104.92</v>
      </c>
      <c r="U7" s="24">
        <v>95.95</v>
      </c>
      <c r="V7" s="24">
        <v>2689</v>
      </c>
      <c r="W7" s="24">
        <v>0.72</v>
      </c>
      <c r="X7" s="24">
        <v>3734.72</v>
      </c>
      <c r="Y7" s="24">
        <v>98.85</v>
      </c>
      <c r="Z7" s="24">
        <v>98.41</v>
      </c>
      <c r="AA7" s="24">
        <v>103.64</v>
      </c>
      <c r="AB7" s="24">
        <v>99.33</v>
      </c>
      <c r="AC7" s="24">
        <v>110.47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933.3</v>
      </c>
      <c r="BL7" s="24">
        <v>1575.64</v>
      </c>
      <c r="BM7" s="24">
        <v>914.32</v>
      </c>
      <c r="BN7" s="24">
        <v>940.79</v>
      </c>
      <c r="BO7" s="24">
        <v>2528.25</v>
      </c>
      <c r="BP7" s="24">
        <v>630.82000000000005</v>
      </c>
      <c r="BQ7" s="24">
        <v>119.07</v>
      </c>
      <c r="BR7" s="24">
        <v>123.21</v>
      </c>
      <c r="BS7" s="24">
        <v>56.24</v>
      </c>
      <c r="BT7" s="24">
        <v>52.82</v>
      </c>
      <c r="BU7" s="24">
        <v>50.44</v>
      </c>
      <c r="BV7" s="24">
        <v>77.510000000000005</v>
      </c>
      <c r="BW7" s="24">
        <v>73.209999999999994</v>
      </c>
      <c r="BX7" s="24">
        <v>75.599999999999994</v>
      </c>
      <c r="BY7" s="24">
        <v>74.13</v>
      </c>
      <c r="BZ7" s="24">
        <v>67.989999999999995</v>
      </c>
      <c r="CA7" s="24">
        <v>97.81</v>
      </c>
      <c r="CB7" s="24">
        <v>111.04</v>
      </c>
      <c r="CC7" s="24">
        <v>109.92</v>
      </c>
      <c r="CD7" s="24">
        <v>246.71</v>
      </c>
      <c r="CE7" s="24">
        <v>271.26</v>
      </c>
      <c r="CF7" s="24">
        <v>255.68</v>
      </c>
      <c r="CG7" s="24">
        <v>221.95</v>
      </c>
      <c r="CH7" s="24">
        <v>229.52</v>
      </c>
      <c r="CI7" s="24">
        <v>211.98</v>
      </c>
      <c r="CJ7" s="24">
        <v>221.86</v>
      </c>
      <c r="CK7" s="24">
        <v>228.51</v>
      </c>
      <c r="CL7" s="24">
        <v>138.75</v>
      </c>
      <c r="CM7" s="24">
        <v>32.78</v>
      </c>
      <c r="CN7" s="24">
        <v>32.06</v>
      </c>
      <c r="CO7" s="24">
        <v>35.5</v>
      </c>
      <c r="CP7" s="24">
        <v>37.18</v>
      </c>
      <c r="CQ7" s="24">
        <v>47.45</v>
      </c>
      <c r="CR7" s="24">
        <v>47.28</v>
      </c>
      <c r="CS7" s="24">
        <v>44.83</v>
      </c>
      <c r="CT7" s="24">
        <v>48</v>
      </c>
      <c r="CU7" s="24">
        <v>46.26</v>
      </c>
      <c r="CV7" s="24">
        <v>48.5</v>
      </c>
      <c r="CW7" s="24">
        <v>58.94</v>
      </c>
      <c r="CX7" s="24">
        <v>59.76</v>
      </c>
      <c r="CY7" s="24">
        <v>60.23</v>
      </c>
      <c r="CZ7" s="24">
        <v>56.17</v>
      </c>
      <c r="DA7" s="24">
        <v>54.4</v>
      </c>
      <c r="DB7" s="24">
        <v>56.75</v>
      </c>
      <c r="DC7" s="24">
        <v>64.7</v>
      </c>
      <c r="DD7" s="24">
        <v>60.57</v>
      </c>
      <c r="DE7" s="24">
        <v>56.11</v>
      </c>
      <c r="DF7" s="24">
        <v>56.49</v>
      </c>
      <c r="DG7" s="24">
        <v>59.74</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0.06</v>
      </c>
      <c r="EH7" s="24">
        <v>0</v>
      </c>
      <c r="EI7" s="24">
        <v>0</v>
      </c>
      <c r="EJ7" s="24">
        <v>0.18</v>
      </c>
      <c r="EK7" s="24">
        <v>0.06</v>
      </c>
      <c r="EL7" s="24">
        <v>0</v>
      </c>
      <c r="EM7" s="24">
        <v>0</v>
      </c>
      <c r="EN7" s="24">
        <v>0.96</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2025-01-24T07:29:23Z</dcterms:created>
  <dcterms:modified xsi:type="dcterms:W3CDTF">2025-02-12T08:02:19Z</dcterms:modified>
  <cp:category/>
</cp:coreProperties>
</file>