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7 喜界町（済）\"/>
    </mc:Choice>
  </mc:AlternateContent>
  <xr:revisionPtr revIDLastSave="0" documentId="13_ncr:1_{28098010-14F9-4643-BFAD-3CDA1E9218E7}" xr6:coauthVersionLast="36" xr6:coauthVersionMax="36" xr10:uidLastSave="{00000000-0000-0000-0000-000000000000}"/>
  <workbookProtection workbookAlgorithmName="SHA-512" workbookHashValue="T5xC9TjeK+xmWNVQVx3ASKLSUggqBCl8sGsQJEtk/KcglIixRQyWgq7zh/E2ONyLJ6i6Z6wM92zzixHi9X+PwA==" workbookSaltValue="FIllgQAkvVwd4QfARVBHtw=="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I10" i="4"/>
  <c r="AL8" i="4"/>
  <c r="P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<sst xmlns="http://schemas.openxmlformats.org/spreadsheetml/2006/main" count="236" uniqueCount="119">
  <si>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</si>
  <si>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</si>
  <si>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</si>
  <si>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</si>
  <si>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</si>
  <si>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</si>
  <si>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</si>
  <si>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</si>
  <si>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</si>
  <si>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</si>
  <si>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</si>
  <si>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</si>
  <si>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</si>
  <si>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</si>
  <si>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</si>
  <si>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</si>
  <si>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</si>
  <si>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</si>
  <si>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</si>
  <si>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</si>
  <si>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</si>
  <si>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</si>
  <si>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</si>
  <si>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</si>
  <si>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</si>
  <si>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</si>
  <si>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</si>
  <si>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</si>
  <si>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</si>
  <si>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</si>
  <si>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</si>
  <si>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</si>
  <si>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</si>
  <si>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</si>
  <si>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</si>
  <si>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</si>
  <si>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</si>
  <si>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</si>
  <si>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</si>
  <si>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</si>
  <si>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</si>
  <si>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</si>
  <si>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</si>
  <si>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</si>
  <si>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</si>
  <si>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</si>
  <si>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</si>
  <si>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</si>
  <si>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</si>
  <si>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</si>
  <si>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</si>
  <si>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</si>
  <si>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</si>
  <si>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</si>
  <si>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</si>
  <si>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</si>
  <si>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</si>
  <si>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</si>
  <si>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</si>
  <si>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</si>
  <si>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</si>
  <si>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</si>
  <si>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</si>
  <si>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</si>
  <si>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</si>
  <si>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</si>
  <si>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</si>
  <si>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</si>
  <si>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</si>
  <si>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</si>
  <si>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</si>
  <si>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</si>
  <si>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</si>
  <si>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</si>
  <si>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</si>
  <si>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</si>
  <si>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</si>
  <si>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</si>
  <si>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</si>
  <si>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</si>
  <si>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</si>
  <si>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</si>
  <si>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</si>
  <si>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</si>
  <si>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</si>
  <si>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</si>
  <si>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</si>
  <si>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</si>
  <si>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</si>
  <si>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</si>
  <si>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</si>
  <si>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</si>
  <si>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</si>
  <si>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</si>
  <si>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</si>
  <si>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</si>
  <si>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</si>
  <si>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</si>
  <si>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</si>
  <si>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</si>
  <si>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</si>
  <si>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</si>
  <si>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</si>
  <si>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</si>
  <si>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</si>
  <si>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</si>
  <si>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</si>
  <si>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</si>
  <si>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</si>
  <si>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</si>
  <si>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</si>
  <si>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</si>
  <si>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</si>
  <si>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</si>
  <si>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</si>
  <si>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</si>
  <si>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
　法適用に係る費用が減少したため、前年度よりも黒字となっているが、以前として一般会計繰入金が多くなっている。
④企業債残高対事業規模比率
　H27からは一般会計が全額負担しているため当該数値は表れていない。
⑤経費回収率・⑥汚水処理原価
　打ち切り決算のため実数値は前年度とほぼ変わらない。接続率は若干の上昇傾向だが、人口減少等により、使用料収入の大幅な増加は見込めず、施設の更新等による費用も増加する見込み。今後、数値の悪化が予想されるため、コストダウンを図ると共に、接続率向上の施策推進や料金改定等も検討する。
⑦施設利用率
　水洗化率が微増しているため、施設利用率も微増しているが、以前として低水準のため、接続率向上の施策推進や更新時期等にあわせてダウンサイジング等を検討する必要がある。
⑧水洗化率
　接続助成金の活用等により接続率の向上を進めており、人口減少に加え高齢化が進む中ではあるが、水洗化率はやや上昇傾向である。</t>
    <rPh sb="10" eb="13">
      <t>ホウテキヨウ</t>
    </rPh>
    <rPh sb="14" eb="15">
      <t>カカ</t>
    </rPh>
    <rPh sb="16" eb="18">
      <t>ヒヨウ</t>
    </rPh>
    <rPh sb="19" eb="21">
      <t>ゲンショウ</t>
    </rPh>
    <rPh sb="160" eb="162">
      <t>ジャッカン</t>
    </rPh>
    <rPh sb="165" eb="167">
      <t>ケイコウ</t>
    </rPh>
    <rPh sb="179" eb="181">
      <t>シヨウ</t>
    </rPh>
    <rPh sb="181" eb="182">
      <t>リョウ</t>
    </rPh>
    <rPh sb="182" eb="184">
      <t>シュウニュウ</t>
    </rPh>
    <rPh sb="205" eb="207">
      <t>ヒヨウ</t>
    </rPh>
    <rPh sb="208" eb="209">
      <t>ゾウ</t>
    </rPh>
    <rPh sb="209" eb="210">
      <t>カ</t>
    </rPh>
    <rPh sb="212" eb="214">
      <t>ミコ</t>
    </rPh>
    <rPh sb="216" eb="218">
      <t>コンゴ</t>
    </rPh>
    <rPh sb="318" eb="320">
      <t>セツゾク</t>
    </rPh>
    <rPh sb="320" eb="321">
      <t>リツ</t>
    </rPh>
    <rPh sb="321" eb="323">
      <t>コウジョウ</t>
    </rPh>
    <rPh sb="324" eb="326">
      <t>セサク</t>
    </rPh>
    <rPh sb="326" eb="328">
      <t>スイシン</t>
    </rPh>
    <rPh sb="347" eb="348">
      <t>トウ</t>
    </rPh>
    <phoneticPr fontId="4"/>
  </si>
  <si>
    <t>③管渠改善率
　供用開始(H17)から20年程経つが耐用年数を超えていないため、当該値は0.00%である。</t>
    <phoneticPr fontId="4"/>
  </si>
  <si>
    <t>　公共下水道事業の経営状況は、債務残高は高いものの現状では健全な運営がなされていると考えられる。今後とも、接続率の向上に取り組み使用料の収入増を図り、ストックマネジメント計画等に沿った計画的で適切な施設の更新を図る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</si>
</sst>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02-49FE-BBB2-3B66616ACCBA}"/>
            </c:ext>
          </c:extLst>
        </c:ser>
        <c:dLbls>
          <c:showLegendKey val="0"/>
          <c:showVal val="0"/>
          <c:showCatName val="0"/>
          <c:showSerName val="0"/>
          <c:showPercent val="0"/>
          <c:showBubbleSize val="0"/>
        </c:dLbls>
        <c:gapWidth val="150"/>
        <c:axId val="512965024"/>
        <c:axId val="51296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AD02-49FE-BBB2-3B66616ACCBA}"/>
            </c:ext>
          </c:extLst>
        </c:ser>
        <c:dLbls>
          <c:showLegendKey val="0"/>
          <c:showVal val="0"/>
          <c:showCatName val="0"/>
          <c:showSerName val="0"/>
          <c:showPercent val="0"/>
          <c:showBubbleSize val="0"/>
        </c:dLbls>
        <c:marker val="1"/>
        <c:smooth val="0"/>
        <c:axId val="512965024"/>
        <c:axId val="512965416"/>
      </c:lineChart>
      <c:dateAx>
        <c:axId val="512965024"/>
        <c:scaling>
          <c:orientation val="minMax"/>
        </c:scaling>
        <c:delete val="1"/>
        <c:axPos val="b"/>
        <c:numFmt formatCode="&quot;R&quot;yy" sourceLinked="1"/>
        <c:majorTickMark val="none"/>
        <c:minorTickMark val="none"/>
        <c:tickLblPos val="none"/>
        <c:crossAx val="512965416"/>
        <c:crosses val="autoZero"/>
        <c:auto val="1"/>
        <c:lblOffset val="100"/>
        <c:baseTimeUnit val="years"/>
      </c:dateAx>
      <c:valAx>
        <c:axId val="51296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96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35.86</c:v>
                </c:pt>
                <c:pt idx="1">
                  <c:v>33.229999999999997</c:v>
                </c:pt>
                <c:pt idx="2">
                  <c:v>30.68</c:v>
                </c:pt>
                <c:pt idx="3">
                  <c:v>30.5</c:v>
                </c:pt>
                <c:pt idx="4">
                  <c:v>31.5</c:v>
                </c:pt>
              </c:numCache>
            </c:numRef>
          </c:val>
          <c:extLst>
            <c:ext xmlns:c16="http://schemas.microsoft.com/office/drawing/2014/chart" uri="{C3380CC4-5D6E-409C-BE32-E72D297353CC}">
              <c16:uniqueId val="{00000000-92A5-4912-8D2F-37F9FD3145E9}"/>
            </c:ext>
          </c:extLst>
        </c:ser>
        <c:dLbls>
          <c:showLegendKey val="0"/>
          <c:showVal val="0"/>
          <c:showCatName val="0"/>
          <c:showSerName val="0"/>
          <c:showPercent val="0"/>
          <c:showBubbleSize val="0"/>
        </c:dLbls>
        <c:gapWidth val="150"/>
        <c:axId val="508499144"/>
        <c:axId val="50849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92A5-4912-8D2F-37F9FD3145E9}"/>
            </c:ext>
          </c:extLst>
        </c:ser>
        <c:dLbls>
          <c:showLegendKey val="0"/>
          <c:showVal val="0"/>
          <c:showCatName val="0"/>
          <c:showSerName val="0"/>
          <c:showPercent val="0"/>
          <c:showBubbleSize val="0"/>
        </c:dLbls>
        <c:marker val="1"/>
        <c:smooth val="0"/>
        <c:axId val="508499144"/>
        <c:axId val="508499536"/>
      </c:lineChart>
      <c:dateAx>
        <c:axId val="508499144"/>
        <c:scaling>
          <c:orientation val="minMax"/>
        </c:scaling>
        <c:delete val="1"/>
        <c:axPos val="b"/>
        <c:numFmt formatCode="&quot;R&quot;yy" sourceLinked="1"/>
        <c:majorTickMark val="none"/>
        <c:minorTickMark val="none"/>
        <c:tickLblPos val="none"/>
        <c:crossAx val="508499536"/>
        <c:crosses val="autoZero"/>
        <c:auto val="1"/>
        <c:lblOffset val="100"/>
        <c:baseTimeUnit val="years"/>
      </c:dateAx>
      <c:valAx>
        <c:axId val="50849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49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59.21</c:v>
                </c:pt>
                <c:pt idx="1">
                  <c:v>58.08</c:v>
                </c:pt>
                <c:pt idx="2">
                  <c:v>60.36</c:v>
                </c:pt>
                <c:pt idx="3">
                  <c:v>62.32</c:v>
                </c:pt>
                <c:pt idx="4">
                  <c:v>63.3</c:v>
                </c:pt>
              </c:numCache>
            </c:numRef>
          </c:val>
          <c:extLst>
            <c:ext xmlns:c16="http://schemas.microsoft.com/office/drawing/2014/chart" uri="{C3380CC4-5D6E-409C-BE32-E72D297353CC}">
              <c16:uniqueId val="{00000000-E8C3-48B2-B80A-DFDE1F2BD2E9}"/>
            </c:ext>
          </c:extLst>
        </c:ser>
        <c:dLbls>
          <c:showLegendKey val="0"/>
          <c:showVal val="0"/>
          <c:showCatName val="0"/>
          <c:showSerName val="0"/>
          <c:showPercent val="0"/>
          <c:showBubbleSize val="0"/>
        </c:dLbls>
        <c:gapWidth val="150"/>
        <c:axId val="508500712"/>
        <c:axId val="50850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E8C3-48B2-B80A-DFDE1F2BD2E9}"/>
            </c:ext>
          </c:extLst>
        </c:ser>
        <c:dLbls>
          <c:showLegendKey val="0"/>
          <c:showVal val="0"/>
          <c:showCatName val="0"/>
          <c:showSerName val="0"/>
          <c:showPercent val="0"/>
          <c:showBubbleSize val="0"/>
        </c:dLbls>
        <c:marker val="1"/>
        <c:smooth val="0"/>
        <c:axId val="508500712"/>
        <c:axId val="508501104"/>
      </c:lineChart>
      <c:dateAx>
        <c:axId val="508500712"/>
        <c:scaling>
          <c:orientation val="minMax"/>
        </c:scaling>
        <c:delete val="1"/>
        <c:axPos val="b"/>
        <c:numFmt formatCode="&quot;R&quot;yy" sourceLinked="1"/>
        <c:majorTickMark val="none"/>
        <c:minorTickMark val="none"/>
        <c:tickLblPos val="none"/>
        <c:crossAx val="508501104"/>
        <c:crosses val="autoZero"/>
        <c:auto val="1"/>
        <c:lblOffset val="100"/>
        <c:baseTimeUnit val="years"/>
      </c:dateAx>
      <c:valAx>
        <c:axId val="50850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50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100.01</c:v>
                </c:pt>
                <c:pt idx="1">
                  <c:v>100.01</c:v>
                </c:pt>
                <c:pt idx="2">
                  <c:v>110.03</c:v>
                </c:pt>
                <c:pt idx="3">
                  <c:v>96.79</c:v>
                </c:pt>
                <c:pt idx="4">
                  <c:v>118.72</c:v>
                </c:pt>
              </c:numCache>
            </c:numRef>
          </c:val>
          <c:extLst>
            <c:ext xmlns:c16="http://schemas.microsoft.com/office/drawing/2014/chart" uri="{C3380CC4-5D6E-409C-BE32-E72D297353CC}">
              <c16:uniqueId val="{00000000-4C5B-4F49-ACDF-15F43EEE468F}"/>
            </c:ext>
          </c:extLst>
        </c:ser>
        <c:dLbls>
          <c:showLegendKey val="0"/>
          <c:showVal val="0"/>
          <c:showCatName val="0"/>
          <c:showSerName val="0"/>
          <c:showPercent val="0"/>
          <c:showBubbleSize val="0"/>
        </c:dLbls>
        <c:gapWidth val="150"/>
        <c:axId val="506997656"/>
        <c:axId val="50699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5B-4F49-ACDF-15F43EEE468F}"/>
            </c:ext>
          </c:extLst>
        </c:ser>
        <c:dLbls>
          <c:showLegendKey val="0"/>
          <c:showVal val="0"/>
          <c:showCatName val="0"/>
          <c:showSerName val="0"/>
          <c:showPercent val="0"/>
          <c:showBubbleSize val="0"/>
        </c:dLbls>
        <c:marker val="1"/>
        <c:smooth val="0"/>
        <c:axId val="506997656"/>
        <c:axId val="506998048"/>
      </c:lineChart>
      <c:dateAx>
        <c:axId val="506997656"/>
        <c:scaling>
          <c:orientation val="minMax"/>
        </c:scaling>
        <c:delete val="1"/>
        <c:axPos val="b"/>
        <c:numFmt formatCode="&quot;R&quot;yy" sourceLinked="1"/>
        <c:majorTickMark val="none"/>
        <c:minorTickMark val="none"/>
        <c:tickLblPos val="none"/>
        <c:crossAx val="506998048"/>
        <c:crosses val="autoZero"/>
        <c:auto val="1"/>
        <c:lblOffset val="100"/>
        <c:baseTimeUnit val="years"/>
      </c:dateAx>
      <c:valAx>
        <c:axId val="50699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99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97-4631-B4B8-94ACC775DDD9}"/>
            </c:ext>
          </c:extLst>
        </c:ser>
        <c:dLbls>
          <c:showLegendKey val="0"/>
          <c:showVal val="0"/>
          <c:showCatName val="0"/>
          <c:showSerName val="0"/>
          <c:showPercent val="0"/>
          <c:showBubbleSize val="0"/>
        </c:dLbls>
        <c:gapWidth val="150"/>
        <c:axId val="506999224"/>
        <c:axId val="50699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97-4631-B4B8-94ACC775DDD9}"/>
            </c:ext>
          </c:extLst>
        </c:ser>
        <c:dLbls>
          <c:showLegendKey val="0"/>
          <c:showVal val="0"/>
          <c:showCatName val="0"/>
          <c:showSerName val="0"/>
          <c:showPercent val="0"/>
          <c:showBubbleSize val="0"/>
        </c:dLbls>
        <c:marker val="1"/>
        <c:smooth val="0"/>
        <c:axId val="506999224"/>
        <c:axId val="506999616"/>
      </c:lineChart>
      <c:dateAx>
        <c:axId val="506999224"/>
        <c:scaling>
          <c:orientation val="minMax"/>
        </c:scaling>
        <c:delete val="1"/>
        <c:axPos val="b"/>
        <c:numFmt formatCode="&quot;R&quot;yy" sourceLinked="1"/>
        <c:majorTickMark val="none"/>
        <c:minorTickMark val="none"/>
        <c:tickLblPos val="none"/>
        <c:crossAx val="506999616"/>
        <c:crosses val="autoZero"/>
        <c:auto val="1"/>
        <c:lblOffset val="100"/>
        <c:baseTimeUnit val="years"/>
      </c:dateAx>
      <c:valAx>
        <c:axId val="5069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99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FA-4F70-A2BD-492C938613C1}"/>
            </c:ext>
          </c:extLst>
        </c:ser>
        <c:dLbls>
          <c:showLegendKey val="0"/>
          <c:showVal val="0"/>
          <c:showCatName val="0"/>
          <c:showSerName val="0"/>
          <c:showPercent val="0"/>
          <c:showBubbleSize val="0"/>
        </c:dLbls>
        <c:gapWidth val="150"/>
        <c:axId val="508616368"/>
        <c:axId val="508616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FA-4F70-A2BD-492C938613C1}"/>
            </c:ext>
          </c:extLst>
        </c:ser>
        <c:dLbls>
          <c:showLegendKey val="0"/>
          <c:showVal val="0"/>
          <c:showCatName val="0"/>
          <c:showSerName val="0"/>
          <c:showPercent val="0"/>
          <c:showBubbleSize val="0"/>
        </c:dLbls>
        <c:marker val="1"/>
        <c:smooth val="0"/>
        <c:axId val="508616368"/>
        <c:axId val="508616760"/>
      </c:lineChart>
      <c:dateAx>
        <c:axId val="508616368"/>
        <c:scaling>
          <c:orientation val="minMax"/>
        </c:scaling>
        <c:delete val="1"/>
        <c:axPos val="b"/>
        <c:numFmt formatCode="&quot;R&quot;yy" sourceLinked="1"/>
        <c:majorTickMark val="none"/>
        <c:minorTickMark val="none"/>
        <c:tickLblPos val="none"/>
        <c:crossAx val="508616760"/>
        <c:crosses val="autoZero"/>
        <c:auto val="1"/>
        <c:lblOffset val="100"/>
        <c:baseTimeUnit val="years"/>
      </c:dateAx>
      <c:valAx>
        <c:axId val="508616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61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F9-432C-AC2D-6B163A297DE7}"/>
            </c:ext>
          </c:extLst>
        </c:ser>
        <c:dLbls>
          <c:showLegendKey val="0"/>
          <c:showVal val="0"/>
          <c:showCatName val="0"/>
          <c:showSerName val="0"/>
          <c:showPercent val="0"/>
          <c:showBubbleSize val="0"/>
        </c:dLbls>
        <c:gapWidth val="150"/>
        <c:axId val="508617936"/>
        <c:axId val="50861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F9-432C-AC2D-6B163A297DE7}"/>
            </c:ext>
          </c:extLst>
        </c:ser>
        <c:dLbls>
          <c:showLegendKey val="0"/>
          <c:showVal val="0"/>
          <c:showCatName val="0"/>
          <c:showSerName val="0"/>
          <c:showPercent val="0"/>
          <c:showBubbleSize val="0"/>
        </c:dLbls>
        <c:marker val="1"/>
        <c:smooth val="0"/>
        <c:axId val="508617936"/>
        <c:axId val="508618328"/>
      </c:lineChart>
      <c:dateAx>
        <c:axId val="508617936"/>
        <c:scaling>
          <c:orientation val="minMax"/>
        </c:scaling>
        <c:delete val="1"/>
        <c:axPos val="b"/>
        <c:numFmt formatCode="&quot;R&quot;yy" sourceLinked="1"/>
        <c:majorTickMark val="none"/>
        <c:minorTickMark val="none"/>
        <c:tickLblPos val="none"/>
        <c:crossAx val="508618328"/>
        <c:crosses val="autoZero"/>
        <c:auto val="1"/>
        <c:lblOffset val="100"/>
        <c:baseTimeUnit val="years"/>
      </c:dateAx>
      <c:valAx>
        <c:axId val="50861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61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AA-4C3E-A9C6-1285A710411B}"/>
            </c:ext>
          </c:extLst>
        </c:ser>
        <c:dLbls>
          <c:showLegendKey val="0"/>
          <c:showVal val="0"/>
          <c:showCatName val="0"/>
          <c:showSerName val="0"/>
          <c:showPercent val="0"/>
          <c:showBubbleSize val="0"/>
        </c:dLbls>
        <c:gapWidth val="150"/>
        <c:axId val="508619504"/>
        <c:axId val="50861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AA-4C3E-A9C6-1285A710411B}"/>
            </c:ext>
          </c:extLst>
        </c:ser>
        <c:dLbls>
          <c:showLegendKey val="0"/>
          <c:showVal val="0"/>
          <c:showCatName val="0"/>
          <c:showSerName val="0"/>
          <c:showPercent val="0"/>
          <c:showBubbleSize val="0"/>
        </c:dLbls>
        <c:marker val="1"/>
        <c:smooth val="0"/>
        <c:axId val="508619504"/>
        <c:axId val="508619896"/>
      </c:lineChart>
      <c:dateAx>
        <c:axId val="508619504"/>
        <c:scaling>
          <c:orientation val="minMax"/>
        </c:scaling>
        <c:delete val="1"/>
        <c:axPos val="b"/>
        <c:numFmt formatCode="&quot;R&quot;yy" sourceLinked="1"/>
        <c:majorTickMark val="none"/>
        <c:minorTickMark val="none"/>
        <c:tickLblPos val="none"/>
        <c:crossAx val="508619896"/>
        <c:crosses val="autoZero"/>
        <c:auto val="1"/>
        <c:lblOffset val="100"/>
        <c:baseTimeUnit val="years"/>
      </c:dateAx>
      <c:valAx>
        <c:axId val="50861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61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A1-4AD7-BB28-19DF2AFE98A4}"/>
            </c:ext>
          </c:extLst>
        </c:ser>
        <c:dLbls>
          <c:showLegendKey val="0"/>
          <c:showVal val="0"/>
          <c:showCatName val="0"/>
          <c:showSerName val="0"/>
          <c:showPercent val="0"/>
          <c:showBubbleSize val="0"/>
        </c:dLbls>
        <c:gapWidth val="150"/>
        <c:axId val="508309944"/>
        <c:axId val="50831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4AA1-4AD7-BB28-19DF2AFE98A4}"/>
            </c:ext>
          </c:extLst>
        </c:ser>
        <c:dLbls>
          <c:showLegendKey val="0"/>
          <c:showVal val="0"/>
          <c:showCatName val="0"/>
          <c:showSerName val="0"/>
          <c:showPercent val="0"/>
          <c:showBubbleSize val="0"/>
        </c:dLbls>
        <c:marker val="1"/>
        <c:smooth val="0"/>
        <c:axId val="508309944"/>
        <c:axId val="508310336"/>
      </c:lineChart>
      <c:dateAx>
        <c:axId val="508309944"/>
        <c:scaling>
          <c:orientation val="minMax"/>
        </c:scaling>
        <c:delete val="1"/>
        <c:axPos val="b"/>
        <c:numFmt formatCode="&quot;R&quot;yy" sourceLinked="1"/>
        <c:majorTickMark val="none"/>
        <c:minorTickMark val="none"/>
        <c:tickLblPos val="none"/>
        <c:crossAx val="508310336"/>
        <c:crosses val="autoZero"/>
        <c:auto val="1"/>
        <c:lblOffset val="100"/>
        <c:baseTimeUnit val="years"/>
      </c:dateAx>
      <c:valAx>
        <c:axId val="50831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30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81</c:v>
                </c:pt>
                <c:pt idx="1">
                  <c:v>84.29</c:v>
                </c:pt>
                <c:pt idx="2">
                  <c:v>85.97</c:v>
                </c:pt>
                <c:pt idx="3">
                  <c:v>70.03</c:v>
                </c:pt>
                <c:pt idx="4">
                  <c:v>85.51</c:v>
                </c:pt>
              </c:numCache>
            </c:numRef>
          </c:val>
          <c:extLst>
            <c:ext xmlns:c16="http://schemas.microsoft.com/office/drawing/2014/chart" uri="{C3380CC4-5D6E-409C-BE32-E72D297353CC}">
              <c16:uniqueId val="{00000000-AF36-4143-A479-1A21491E8A37}"/>
            </c:ext>
          </c:extLst>
        </c:ser>
        <c:dLbls>
          <c:showLegendKey val="0"/>
          <c:showVal val="0"/>
          <c:showCatName val="0"/>
          <c:showSerName val="0"/>
          <c:showPercent val="0"/>
          <c:showBubbleSize val="0"/>
        </c:dLbls>
        <c:gapWidth val="150"/>
        <c:axId val="508311512"/>
        <c:axId val="50831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AF36-4143-A479-1A21491E8A37}"/>
            </c:ext>
          </c:extLst>
        </c:ser>
        <c:dLbls>
          <c:showLegendKey val="0"/>
          <c:showVal val="0"/>
          <c:showCatName val="0"/>
          <c:showSerName val="0"/>
          <c:showPercent val="0"/>
          <c:showBubbleSize val="0"/>
        </c:dLbls>
        <c:marker val="1"/>
        <c:smooth val="0"/>
        <c:axId val="508311512"/>
        <c:axId val="508311904"/>
      </c:lineChart>
      <c:dateAx>
        <c:axId val="508311512"/>
        <c:scaling>
          <c:orientation val="minMax"/>
        </c:scaling>
        <c:delete val="1"/>
        <c:axPos val="b"/>
        <c:numFmt formatCode="&quot;R&quot;yy" sourceLinked="1"/>
        <c:majorTickMark val="none"/>
        <c:minorTickMark val="none"/>
        <c:tickLblPos val="none"/>
        <c:crossAx val="508311904"/>
        <c:crosses val="autoZero"/>
        <c:auto val="1"/>
        <c:lblOffset val="100"/>
        <c:baseTimeUnit val="years"/>
      </c:dateAx>
      <c:valAx>
        <c:axId val="50831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31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188.34</c:v>
                </c:pt>
                <c:pt idx="1">
                  <c:v>181.62</c:v>
                </c:pt>
                <c:pt idx="2">
                  <c:v>183.77</c:v>
                </c:pt>
                <c:pt idx="3">
                  <c:v>220.83</c:v>
                </c:pt>
                <c:pt idx="4">
                  <c:v>178.19</c:v>
                </c:pt>
              </c:numCache>
            </c:numRef>
          </c:val>
          <c:extLst>
            <c:ext xmlns:c16="http://schemas.microsoft.com/office/drawing/2014/chart" uri="{C3380CC4-5D6E-409C-BE32-E72D297353CC}">
              <c16:uniqueId val="{00000000-71DE-4182-9191-353AA2F3C404}"/>
            </c:ext>
          </c:extLst>
        </c:ser>
        <c:dLbls>
          <c:showLegendKey val="0"/>
          <c:showVal val="0"/>
          <c:showCatName val="0"/>
          <c:showSerName val="0"/>
          <c:showPercent val="0"/>
          <c:showBubbleSize val="0"/>
        </c:dLbls>
        <c:gapWidth val="150"/>
        <c:axId val="508497576"/>
        <c:axId val="50849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71DE-4182-9191-353AA2F3C404}"/>
            </c:ext>
          </c:extLst>
        </c:ser>
        <c:dLbls>
          <c:showLegendKey val="0"/>
          <c:showVal val="0"/>
          <c:showCatName val="0"/>
          <c:showSerName val="0"/>
          <c:showPercent val="0"/>
          <c:showBubbleSize val="0"/>
        </c:dLbls>
        <c:marker val="1"/>
        <c:smooth val="0"/>
        <c:axId val="508497576"/>
        <c:axId val="508497968"/>
      </c:lineChart>
      <c:dateAx>
        <c:axId val="508497576"/>
        <c:scaling>
          <c:orientation val="minMax"/>
        </c:scaling>
        <c:delete val="1"/>
        <c:axPos val="b"/>
        <c:numFmt formatCode="&quot;R&quot;yy" sourceLinked="1"/>
        <c:majorTickMark val="none"/>
        <c:minorTickMark val="none"/>
        <c:tickLblPos val="none"/>
        <c:crossAx val="508497968"/>
        <c:crosses val="autoZero"/>
        <c:auto val="1"/>
        <c:lblOffset val="100"/>
        <c:baseTimeUnit val="years"/>
      </c:dateAx>
      <c:valAx>
        <c:axId val="50849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49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喜界町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5">
        <f>データ!S6</f>
        <v>6410</v>
      </c>
      <c r="AM8" s="45"/>
      <c r="AN8" s="45"/>
      <c r="AO8" s="45"/>
      <c r="AP8" s="45"/>
      <c r="AQ8" s="45"/>
      <c r="AR8" s="45"/>
      <c r="AS8" s="45"/>
      <c r="AT8" s="44">
        <f>データ!T6</f>
        <v>56.82</v>
      </c>
      <c r="AU8" s="44"/>
      <c r="AV8" s="44"/>
      <c r="AW8" s="44"/>
      <c r="AX8" s="44"/>
      <c r="AY8" s="44"/>
      <c r="AZ8" s="44"/>
      <c r="BA8" s="44"/>
      <c r="BB8" s="44">
        <f>データ!U6</f>
        <v>112.81</v>
      </c>
      <c r="BC8" s="44"/>
      <c r="BD8" s="44"/>
      <c r="BE8" s="44"/>
      <c r="BF8" s="44"/>
      <c r="BG8" s="44"/>
      <c r="BH8" s="44"/>
      <c r="BI8" s="44"/>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47.77</v>
      </c>
      <c r="Q10" s="44"/>
      <c r="R10" s="44"/>
      <c r="S10" s="44"/>
      <c r="T10" s="44"/>
      <c r="U10" s="44"/>
      <c r="V10" s="44"/>
      <c r="W10" s="44">
        <f>データ!Q6</f>
        <v>112.82</v>
      </c>
      <c r="X10" s="44"/>
      <c r="Y10" s="44"/>
      <c r="Z10" s="44"/>
      <c r="AA10" s="44"/>
      <c r="AB10" s="44"/>
      <c r="AC10" s="44"/>
      <c r="AD10" s="45">
        <f>データ!R6</f>
        <v>2990</v>
      </c>
      <c r="AE10" s="45"/>
      <c r="AF10" s="45"/>
      <c r="AG10" s="45"/>
      <c r="AH10" s="45"/>
      <c r="AI10" s="45"/>
      <c r="AJ10" s="45"/>
      <c r="AK10" s="2"/>
      <c r="AL10" s="45">
        <f>データ!V6</f>
        <v>3016</v>
      </c>
      <c r="AM10" s="45"/>
      <c r="AN10" s="45"/>
      <c r="AO10" s="45"/>
      <c r="AP10" s="45"/>
      <c r="AQ10" s="45"/>
      <c r="AR10" s="45"/>
      <c r="AS10" s="45"/>
      <c r="AT10" s="44">
        <f>データ!W6</f>
        <v>1.69</v>
      </c>
      <c r="AU10" s="44"/>
      <c r="AV10" s="44"/>
      <c r="AW10" s="44"/>
      <c r="AX10" s="44"/>
      <c r="AY10" s="44"/>
      <c r="AZ10" s="44"/>
      <c r="BA10" s="44"/>
      <c r="BB10" s="44">
        <f>データ!X6</f>
        <v>1784.62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60"/>
      <c r="BN16" s="60"/>
      <c r="BO16" s="60"/>
      <c r="BP16" s="60"/>
      <c r="BQ16" s="60"/>
      <c r="BR16" s="60"/>
      <c r="BS16" s="60"/>
      <c r="BT16" s="60"/>
      <c r="BU16" s="60"/>
      <c r="BV16" s="60"/>
      <c r="BW16" s="60"/>
      <c r="BX16" s="60"/>
      <c r="BY16" s="60"/>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60"/>
      <c r="BN17" s="60"/>
      <c r="BO17" s="60"/>
      <c r="BP17" s="60"/>
      <c r="BQ17" s="60"/>
      <c r="BR17" s="60"/>
      <c r="BS17" s="60"/>
      <c r="BT17" s="60"/>
      <c r="BU17" s="60"/>
      <c r="BV17" s="60"/>
      <c r="BW17" s="60"/>
      <c r="BX17" s="60"/>
      <c r="BY17" s="60"/>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60"/>
      <c r="BN18" s="60"/>
      <c r="BO18" s="60"/>
      <c r="BP18" s="60"/>
      <c r="BQ18" s="60"/>
      <c r="BR18" s="60"/>
      <c r="BS18" s="60"/>
      <c r="BT18" s="60"/>
      <c r="BU18" s="60"/>
      <c r="BV18" s="60"/>
      <c r="BW18" s="60"/>
      <c r="BX18" s="60"/>
      <c r="BY18" s="60"/>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60"/>
      <c r="BN19" s="60"/>
      <c r="BO19" s="60"/>
      <c r="BP19" s="60"/>
      <c r="BQ19" s="60"/>
      <c r="BR19" s="60"/>
      <c r="BS19" s="60"/>
      <c r="BT19" s="60"/>
      <c r="BU19" s="60"/>
      <c r="BV19" s="60"/>
      <c r="BW19" s="60"/>
      <c r="BX19" s="60"/>
      <c r="BY19" s="60"/>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60"/>
      <c r="BN20" s="60"/>
      <c r="BO20" s="60"/>
      <c r="BP20" s="60"/>
      <c r="BQ20" s="60"/>
      <c r="BR20" s="60"/>
      <c r="BS20" s="60"/>
      <c r="BT20" s="60"/>
      <c r="BU20" s="60"/>
      <c r="BV20" s="60"/>
      <c r="BW20" s="60"/>
      <c r="BX20" s="60"/>
      <c r="BY20" s="60"/>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60"/>
      <c r="BN21" s="60"/>
      <c r="BO21" s="60"/>
      <c r="BP21" s="60"/>
      <c r="BQ21" s="60"/>
      <c r="BR21" s="60"/>
      <c r="BS21" s="60"/>
      <c r="BT21" s="60"/>
      <c r="BU21" s="60"/>
      <c r="BV21" s="60"/>
      <c r="BW21" s="60"/>
      <c r="BX21" s="60"/>
      <c r="BY21" s="60"/>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60"/>
      <c r="BN22" s="60"/>
      <c r="BO22" s="60"/>
      <c r="BP22" s="60"/>
      <c r="BQ22" s="60"/>
      <c r="BR22" s="60"/>
      <c r="BS22" s="60"/>
      <c r="BT22" s="60"/>
      <c r="BU22" s="60"/>
      <c r="BV22" s="60"/>
      <c r="BW22" s="60"/>
      <c r="BX22" s="60"/>
      <c r="BY22" s="60"/>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60"/>
      <c r="BN23" s="60"/>
      <c r="BO23" s="60"/>
      <c r="BP23" s="60"/>
      <c r="BQ23" s="60"/>
      <c r="BR23" s="60"/>
      <c r="BS23" s="60"/>
      <c r="BT23" s="60"/>
      <c r="BU23" s="60"/>
      <c r="BV23" s="60"/>
      <c r="BW23" s="60"/>
      <c r="BX23" s="60"/>
      <c r="BY23" s="60"/>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60"/>
      <c r="BN24" s="60"/>
      <c r="BO24" s="60"/>
      <c r="BP24" s="60"/>
      <c r="BQ24" s="60"/>
      <c r="BR24" s="60"/>
      <c r="BS24" s="60"/>
      <c r="BT24" s="60"/>
      <c r="BU24" s="60"/>
      <c r="BV24" s="60"/>
      <c r="BW24" s="60"/>
      <c r="BX24" s="60"/>
      <c r="BY24" s="60"/>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60"/>
      <c r="BN25" s="60"/>
      <c r="BO25" s="60"/>
      <c r="BP25" s="60"/>
      <c r="BQ25" s="60"/>
      <c r="BR25" s="60"/>
      <c r="BS25" s="60"/>
      <c r="BT25" s="60"/>
      <c r="BU25" s="60"/>
      <c r="BV25" s="60"/>
      <c r="BW25" s="60"/>
      <c r="BX25" s="60"/>
      <c r="BY25" s="60"/>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60"/>
      <c r="BN26" s="60"/>
      <c r="BO26" s="60"/>
      <c r="BP26" s="60"/>
      <c r="BQ26" s="60"/>
      <c r="BR26" s="60"/>
      <c r="BS26" s="60"/>
      <c r="BT26" s="60"/>
      <c r="BU26" s="60"/>
      <c r="BV26" s="60"/>
      <c r="BW26" s="60"/>
      <c r="BX26" s="60"/>
      <c r="BY26" s="60"/>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60"/>
      <c r="BN27" s="60"/>
      <c r="BO27" s="60"/>
      <c r="BP27" s="60"/>
      <c r="BQ27" s="60"/>
      <c r="BR27" s="60"/>
      <c r="BS27" s="60"/>
      <c r="BT27" s="60"/>
      <c r="BU27" s="60"/>
      <c r="BV27" s="60"/>
      <c r="BW27" s="60"/>
      <c r="BX27" s="60"/>
      <c r="BY27" s="60"/>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60"/>
      <c r="BN28" s="60"/>
      <c r="BO28" s="60"/>
      <c r="BP28" s="60"/>
      <c r="BQ28" s="60"/>
      <c r="BR28" s="60"/>
      <c r="BS28" s="60"/>
      <c r="BT28" s="60"/>
      <c r="BU28" s="60"/>
      <c r="BV28" s="60"/>
      <c r="BW28" s="60"/>
      <c r="BX28" s="60"/>
      <c r="BY28" s="60"/>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60"/>
      <c r="BN29" s="60"/>
      <c r="BO29" s="60"/>
      <c r="BP29" s="60"/>
      <c r="BQ29" s="60"/>
      <c r="BR29" s="60"/>
      <c r="BS29" s="60"/>
      <c r="BT29" s="60"/>
      <c r="BU29" s="60"/>
      <c r="BV29" s="60"/>
      <c r="BW29" s="60"/>
      <c r="BX29" s="60"/>
      <c r="BY29" s="60"/>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60"/>
      <c r="BN30" s="60"/>
      <c r="BO30" s="60"/>
      <c r="BP30" s="60"/>
      <c r="BQ30" s="60"/>
      <c r="BR30" s="60"/>
      <c r="BS30" s="60"/>
      <c r="BT30" s="60"/>
      <c r="BU30" s="60"/>
      <c r="BV30" s="60"/>
      <c r="BW30" s="60"/>
      <c r="BX30" s="60"/>
      <c r="BY30" s="60"/>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60"/>
      <c r="BN31" s="60"/>
      <c r="BO31" s="60"/>
      <c r="BP31" s="60"/>
      <c r="BQ31" s="60"/>
      <c r="BR31" s="60"/>
      <c r="BS31" s="60"/>
      <c r="BT31" s="60"/>
      <c r="BU31" s="60"/>
      <c r="BV31" s="60"/>
      <c r="BW31" s="60"/>
      <c r="BX31" s="60"/>
      <c r="BY31" s="60"/>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60"/>
      <c r="BN32" s="60"/>
      <c r="BO32" s="60"/>
      <c r="BP32" s="60"/>
      <c r="BQ32" s="60"/>
      <c r="BR32" s="60"/>
      <c r="BS32" s="60"/>
      <c r="BT32" s="60"/>
      <c r="BU32" s="60"/>
      <c r="BV32" s="60"/>
      <c r="BW32" s="60"/>
      <c r="BX32" s="60"/>
      <c r="BY32" s="60"/>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60"/>
      <c r="BN33" s="60"/>
      <c r="BO33" s="60"/>
      <c r="BP33" s="60"/>
      <c r="BQ33" s="60"/>
      <c r="BR33" s="60"/>
      <c r="BS33" s="60"/>
      <c r="BT33" s="60"/>
      <c r="BU33" s="60"/>
      <c r="BV33" s="60"/>
      <c r="BW33" s="60"/>
      <c r="BX33" s="60"/>
      <c r="BY33" s="60"/>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60"/>
      <c r="BN34" s="60"/>
      <c r="BO34" s="60"/>
      <c r="BP34" s="60"/>
      <c r="BQ34" s="60"/>
      <c r="BR34" s="60"/>
      <c r="BS34" s="60"/>
      <c r="BT34" s="60"/>
      <c r="BU34" s="60"/>
      <c r="BV34" s="60"/>
      <c r="BW34" s="60"/>
      <c r="BX34" s="60"/>
      <c r="BY34" s="60"/>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60"/>
      <c r="BN35" s="60"/>
      <c r="BO35" s="60"/>
      <c r="BP35" s="60"/>
      <c r="BQ35" s="60"/>
      <c r="BR35" s="60"/>
      <c r="BS35" s="60"/>
      <c r="BT35" s="60"/>
      <c r="BU35" s="60"/>
      <c r="BV35" s="60"/>
      <c r="BW35" s="60"/>
      <c r="BX35" s="60"/>
      <c r="BY35" s="60"/>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60"/>
      <c r="BN36" s="60"/>
      <c r="BO36" s="60"/>
      <c r="BP36" s="60"/>
      <c r="BQ36" s="60"/>
      <c r="BR36" s="60"/>
      <c r="BS36" s="60"/>
      <c r="BT36" s="60"/>
      <c r="BU36" s="60"/>
      <c r="BV36" s="60"/>
      <c r="BW36" s="60"/>
      <c r="BX36" s="60"/>
      <c r="BY36" s="60"/>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60"/>
      <c r="BN37" s="60"/>
      <c r="BO37" s="60"/>
      <c r="BP37" s="60"/>
      <c r="BQ37" s="60"/>
      <c r="BR37" s="60"/>
      <c r="BS37" s="60"/>
      <c r="BT37" s="60"/>
      <c r="BU37" s="60"/>
      <c r="BV37" s="60"/>
      <c r="BW37" s="60"/>
      <c r="BX37" s="60"/>
      <c r="BY37" s="60"/>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60"/>
      <c r="BN38" s="60"/>
      <c r="BO38" s="60"/>
      <c r="BP38" s="60"/>
      <c r="BQ38" s="60"/>
      <c r="BR38" s="60"/>
      <c r="BS38" s="60"/>
      <c r="BT38" s="60"/>
      <c r="BU38" s="60"/>
      <c r="BV38" s="60"/>
      <c r="BW38" s="60"/>
      <c r="BX38" s="60"/>
      <c r="BY38" s="60"/>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60"/>
      <c r="BN39" s="60"/>
      <c r="BO39" s="60"/>
      <c r="BP39" s="60"/>
      <c r="BQ39" s="60"/>
      <c r="BR39" s="60"/>
      <c r="BS39" s="60"/>
      <c r="BT39" s="60"/>
      <c r="BU39" s="60"/>
      <c r="BV39" s="60"/>
      <c r="BW39" s="60"/>
      <c r="BX39" s="60"/>
      <c r="BY39" s="60"/>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60"/>
      <c r="BN40" s="60"/>
      <c r="BO40" s="60"/>
      <c r="BP40" s="60"/>
      <c r="BQ40" s="60"/>
      <c r="BR40" s="60"/>
      <c r="BS40" s="60"/>
      <c r="BT40" s="60"/>
      <c r="BU40" s="60"/>
      <c r="BV40" s="60"/>
      <c r="BW40" s="60"/>
      <c r="BX40" s="60"/>
      <c r="BY40" s="60"/>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60"/>
      <c r="BN41" s="60"/>
      <c r="BO41" s="60"/>
      <c r="BP41" s="60"/>
      <c r="BQ41" s="60"/>
      <c r="BR41" s="60"/>
      <c r="BS41" s="60"/>
      <c r="BT41" s="60"/>
      <c r="BU41" s="60"/>
      <c r="BV41" s="60"/>
      <c r="BW41" s="60"/>
      <c r="BX41" s="60"/>
      <c r="BY41" s="60"/>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60"/>
      <c r="BN42" s="60"/>
      <c r="BO42" s="60"/>
      <c r="BP42" s="60"/>
      <c r="BQ42" s="60"/>
      <c r="BR42" s="60"/>
      <c r="BS42" s="60"/>
      <c r="BT42" s="60"/>
      <c r="BU42" s="60"/>
      <c r="BV42" s="60"/>
      <c r="BW42" s="60"/>
      <c r="BX42" s="60"/>
      <c r="BY42" s="60"/>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60"/>
      <c r="BN43" s="60"/>
      <c r="BO43" s="60"/>
      <c r="BP43" s="60"/>
      <c r="BQ43" s="60"/>
      <c r="BR43" s="60"/>
      <c r="BS43" s="60"/>
      <c r="BT43" s="60"/>
      <c r="BU43" s="60"/>
      <c r="BV43" s="60"/>
      <c r="BW43" s="60"/>
      <c r="BX43" s="60"/>
      <c r="BY43" s="60"/>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44</v>
      </c>
      <c r="O86" s="12" t="str">
        <f>データ!EO6</f>
        <v>【0.22】</v>
      </c>
    </row>
  </sheetData>
  <sheetProtection algorithmName="SHA-512" hashValue="93oaKMvRFaZt4qxYZQsvz7eaT8VFJqUFhdYMeYDApotQTQnHeiIC2+a8Tl4qXQ0Kcs86PL4lMvo98yqYuZiufQ==" saltValue="DWBqig5OsuIghaxGQl6q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465291</v>
      </c>
      <c r="D6" s="19">
        <f t="shared" si="3"/>
        <v>47</v>
      </c>
      <c r="E6" s="19">
        <f t="shared" si="3"/>
        <v>17</v>
      </c>
      <c r="F6" s="19">
        <f t="shared" si="3"/>
        <v>1</v>
      </c>
      <c r="G6" s="19">
        <f t="shared" si="3"/>
        <v>0</v>
      </c>
      <c r="H6" s="19" t="str">
        <f t="shared" si="3"/>
        <v>鹿児島県　喜界町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47.77</v>
      </c>
      <c r="Q6" s="20">
        <f t="shared" si="3"/>
        <v>112.82</v>
      </c>
      <c r="R6" s="20">
        <f t="shared" si="3"/>
        <v>2990</v>
      </c>
      <c r="S6" s="20">
        <f t="shared" si="3"/>
        <v>6410</v>
      </c>
      <c r="T6" s="20">
        <f t="shared" si="3"/>
        <v>56.82</v>
      </c>
      <c r="U6" s="20">
        <f t="shared" si="3"/>
        <v>112.81</v>
      </c>
      <c r="V6" s="20">
        <f t="shared" si="3"/>
        <v>3016</v>
      </c>
      <c r="W6" s="20">
        <f t="shared" si="3"/>
        <v>1.69</v>
      </c>
      <c r="X6" s="20">
        <f t="shared" si="3"/>
        <v>1784.62</v>
      </c>
      <c r="Y6" s="21">
        <f>IF(Y7="",NA(),Y7)</f>
        <v>100.01</v>
      </c>
      <c r="Z6" s="21">
        <f t="shared" ref="Z6:AH6" si="4">IF(Z7="",NA(),Z7)</f>
        <v>100.01</v>
      </c>
      <c r="AA6" s="21">
        <f t="shared" si="4"/>
        <v>110.03</v>
      </c>
      <c r="AB6" s="21">
        <f t="shared" si="4"/>
        <v>96.79</v>
      </c>
      <c r="AC6" s="21">
        <f t="shared" si="4"/>
        <v>118.72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1130.42</v>
      </c>
      <c r="BL6" s="21">
        <f t="shared" si="7"/>
        <v>1245.0999999999999</v>
      </c>
      <c r="BM6" s="21">
        <f t="shared" si="7"/>
        <v>1108.8</v>
      </c>
      <c r="BN6" s="21">
        <f t="shared" si="7"/>
        <v>1194.56</v>
      </c>
      <c r="BO6" s="21">
        <f t="shared" si="7"/>
        <v>1174.6099999999999</v>
      </c>
      <c r="BP6" s="20" t="str">
        <f>IF(BP7="","",IF(BP7="-","【-】","【"&amp;SUBSTITUTE(TEXT(BP7,"#,##0.00"),"-","△")&amp;"】"))</f>
        <v>【630.82】</v>
      </c>
      <c r="BQ6" s="21">
        <f>IF(BQ7="",NA(),BQ7)</f>
        <v>81</v>
      </c>
      <c r="BR6" s="21">
        <f t="shared" ref="BR6:BZ6" si="8">IF(BR7="",NA(),BR7)</f>
        <v>84.29</v>
      </c>
      <c r="BS6" s="21">
        <f t="shared" si="8"/>
        <v>85.97</v>
      </c>
      <c r="BT6" s="21">
        <f t="shared" si="8"/>
        <v>70.03</v>
      </c>
      <c r="BU6" s="21">
        <f t="shared" si="8"/>
        <v>85.51</v>
      </c>
      <c r="BV6" s="21">
        <f t="shared" si="8"/>
        <v>74.17</v>
      </c>
      <c r="BW6" s="21">
        <f t="shared" si="8"/>
        <v>79.77</v>
      </c>
      <c r="BX6" s="21">
        <f t="shared" si="8"/>
        <v>79.63</v>
      </c>
      <c r="BY6" s="21">
        <f t="shared" si="8"/>
        <v>76.78</v>
      </c>
      <c r="BZ6" s="21">
        <f t="shared" si="8"/>
        <v>75.41</v>
      </c>
      <c r="CA6" s="20" t="str">
        <f>IF(CA7="","",IF(CA7="-","【-】","【"&amp;SUBSTITUTE(TEXT(CA7,"#,##0.00"),"-","△")&amp;"】"))</f>
        <v>【97.81】</v>
      </c>
      <c r="CB6" s="21">
        <f>IF(CB7="",NA(),CB7)</f>
        <v>188.34</v>
      </c>
      <c r="CC6" s="21">
        <f t="shared" ref="CC6:CK6" si="9">IF(CC7="",NA(),CC7)</f>
        <v>181.62</v>
      </c>
      <c r="CD6" s="21">
        <f t="shared" si="9"/>
        <v>183.77</v>
      </c>
      <c r="CE6" s="21">
        <f t="shared" si="9"/>
        <v>220.83</v>
      </c>
      <c r="CF6" s="21">
        <f t="shared" si="9"/>
        <v>178.19</v>
      </c>
      <c r="CG6" s="21">
        <f t="shared" si="9"/>
        <v>230.95</v>
      </c>
      <c r="CH6" s="21">
        <f t="shared" si="9"/>
        <v>214.56</v>
      </c>
      <c r="CI6" s="21">
        <f t="shared" si="9"/>
        <v>213.66</v>
      </c>
      <c r="CJ6" s="21">
        <f t="shared" si="9"/>
        <v>224.31</v>
      </c>
      <c r="CK6" s="21">
        <f t="shared" si="9"/>
        <v>223.48</v>
      </c>
      <c r="CL6" s="20" t="str">
        <f>IF(CL7="","",IF(CL7="-","【-】","【"&amp;SUBSTITUTE(TEXT(CL7,"#,##0.00"),"-","△")&amp;"】"))</f>
        <v>【138.75】</v>
      </c>
      <c r="CM6" s="21">
        <f>IF(CM7="",NA(),CM7)</f>
        <v>35.86</v>
      </c>
      <c r="CN6" s="21">
        <f t="shared" ref="CN6:CV6" si="10">IF(CN7="",NA(),CN7)</f>
        <v>33.229999999999997</v>
      </c>
      <c r="CO6" s="21">
        <f t="shared" si="10"/>
        <v>30.68</v>
      </c>
      <c r="CP6" s="21">
        <f t="shared" si="10"/>
        <v>30.5</v>
      </c>
      <c r="CQ6" s="21">
        <f t="shared" si="10"/>
        <v>31.5</v>
      </c>
      <c r="CR6" s="21">
        <f t="shared" si="10"/>
        <v>49.27</v>
      </c>
      <c r="CS6" s="21">
        <f t="shared" si="10"/>
        <v>49.47</v>
      </c>
      <c r="CT6" s="21">
        <f t="shared" si="10"/>
        <v>48.19</v>
      </c>
      <c r="CU6" s="21">
        <f t="shared" si="10"/>
        <v>47.32</v>
      </c>
      <c r="CV6" s="21">
        <f t="shared" si="10"/>
        <v>48.03</v>
      </c>
      <c r="CW6" s="20" t="str">
        <f>IF(CW7="","",IF(CW7="-","【-】","【"&amp;SUBSTITUTE(TEXT(CW7,"#,##0.00"),"-","△")&amp;"】"))</f>
        <v>【58.94】</v>
      </c>
      <c r="CX6" s="21">
        <f>IF(CX7="",NA(),CX7)</f>
        <v>59.21</v>
      </c>
      <c r="CY6" s="21">
        <f t="shared" ref="CY6:DG6" si="11">IF(CY7="",NA(),CY7)</f>
        <v>58.08</v>
      </c>
      <c r="CZ6" s="21">
        <f t="shared" si="11"/>
        <v>60.36</v>
      </c>
      <c r="DA6" s="21">
        <f t="shared" si="11"/>
        <v>62.32</v>
      </c>
      <c r="DB6" s="21">
        <f t="shared" si="11"/>
        <v>63.3</v>
      </c>
      <c r="DC6" s="21">
        <f t="shared" si="11"/>
        <v>83.16</v>
      </c>
      <c r="DD6" s="21">
        <f t="shared" si="11"/>
        <v>82.06</v>
      </c>
      <c r="DE6" s="21">
        <f t="shared" si="11"/>
        <v>82.26</v>
      </c>
      <c r="DF6" s="21">
        <f t="shared" si="11"/>
        <v>81.33</v>
      </c>
      <c r="DG6" s="21">
        <f t="shared" si="11"/>
        <v>80.95</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v>
      </c>
      <c r="EK6" s="21">
        <f t="shared" si="14"/>
        <v>0.32</v>
      </c>
      <c r="EL6" s="21">
        <f t="shared" si="14"/>
        <v>0.1</v>
      </c>
      <c r="EM6" s="21">
        <f t="shared" si="14"/>
        <v>0.09</v>
      </c>
      <c r="EN6" s="21">
        <f t="shared" si="14"/>
        <v>0.1</v>
      </c>
      <c r="EO6" s="20" t="str">
        <f>IF(EO7="","",IF(EO7="-","【-】","【"&amp;SUBSTITUTE(TEXT(EO7,"#,##0.00"),"-","△")&amp;"】"))</f>
        <v>【0.22】</v>
      </c>
    </row>
    <row r="7" spans="1:145" s="22" customFormat="1" x14ac:dyDescent="0.15">
      <c r="A7" s="14"/>
      <c r="B7" s="23">
        <v>2023</v>
      </c>
      <c r="C7" s="23">
        <v>465291</v>
      </c>
      <c r="D7" s="23">
        <v>47</v>
      </c>
      <c r="E7" s="23">
        <v>17</v>
      </c>
      <c r="F7" s="23">
        <v>1</v>
      </c>
      <c r="G7" s="23">
        <v>0</v>
      </c>
      <c r="H7" s="23" t="s">
        <v>98</v>
      </c>
      <c r="I7" s="23" t="s">
        <v>99</v>
      </c>
      <c r="J7" s="23" t="s">
        <v>100</v>
      </c>
      <c r="K7" s="23" t="s">
        <v>101</v>
      </c>
      <c r="L7" s="23" t="s">
        <v>102</v>
      </c>
      <c r="M7" s="23" t="s">
        <v>103</v>
      </c>
      <c r="N7" s="24" t="s">
        <v>104</v>
      </c>
      <c r="O7" s="24" t="s">
        <v>105</v>
      </c>
      <c r="P7" s="24">
        <v>47.77</v>
      </c>
      <c r="Q7" s="24">
        <v>112.82</v>
      </c>
      <c r="R7" s="24">
        <v>2990</v>
      </c>
      <c r="S7" s="24">
        <v>6410</v>
      </c>
      <c r="T7" s="24">
        <v>56.82</v>
      </c>
      <c r="U7" s="24">
        <v>112.81</v>
      </c>
      <c r="V7" s="24">
        <v>3016</v>
      </c>
      <c r="W7" s="24">
        <v>1.69</v>
      </c>
      <c r="X7" s="24">
        <v>1784.62</v>
      </c>
      <c r="Y7" s="24">
        <v>100.01</v>
      </c>
      <c r="Z7" s="24">
        <v>100.01</v>
      </c>
      <c r="AA7" s="24">
        <v>110.03</v>
      </c>
      <c r="AB7" s="24">
        <v>96.79</v>
      </c>
      <c r="AC7" s="24">
        <v>118.72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1130.42</v>
      </c>
      <c r="BL7" s="24">
        <v>1245.0999999999999</v>
      </c>
      <c r="BM7" s="24">
        <v>1108.8</v>
      </c>
      <c r="BN7" s="24">
        <v>1194.56</v>
      </c>
      <c r="BO7" s="24">
        <v>1174.6099999999999</v>
      </c>
      <c r="BP7" s="24">
        <v>630.82000000000005</v>
      </c>
      <c r="BQ7" s="24">
        <v>81</v>
      </c>
      <c r="BR7" s="24">
        <v>84.29</v>
      </c>
      <c r="BS7" s="24">
        <v>85.97</v>
      </c>
      <c r="BT7" s="24">
        <v>70.03</v>
      </c>
      <c r="BU7" s="24">
        <v>85.51</v>
      </c>
      <c r="BV7" s="24">
        <v>74.17</v>
      </c>
      <c r="BW7" s="24">
        <v>79.77</v>
      </c>
      <c r="BX7" s="24">
        <v>79.63</v>
      </c>
      <c r="BY7" s="24">
        <v>76.78</v>
      </c>
      <c r="BZ7" s="24">
        <v>75.41</v>
      </c>
      <c r="CA7" s="24">
        <v>97.81</v>
      </c>
      <c r="CB7" s="24">
        <v>188.34</v>
      </c>
      <c r="CC7" s="24">
        <v>181.62</v>
      </c>
      <c r="CD7" s="24">
        <v>183.77</v>
      </c>
      <c r="CE7" s="24">
        <v>220.83</v>
      </c>
      <c r="CF7" s="24">
        <v>178.19</v>
      </c>
      <c r="CG7" s="24">
        <v>230.95</v>
      </c>
      <c r="CH7" s="24">
        <v>214.56</v>
      </c>
      <c r="CI7" s="24">
        <v>213.66</v>
      </c>
      <c r="CJ7" s="24">
        <v>224.31</v>
      </c>
      <c r="CK7" s="24">
        <v>223.48</v>
      </c>
      <c r="CL7" s="24">
        <v>138.75</v>
      </c>
      <c r="CM7" s="24">
        <v>35.86</v>
      </c>
      <c r="CN7" s="24">
        <v>33.229999999999997</v>
      </c>
      <c r="CO7" s="24">
        <v>30.68</v>
      </c>
      <c r="CP7" s="24">
        <v>30.5</v>
      </c>
      <c r="CQ7" s="24">
        <v>31.5</v>
      </c>
      <c r="CR7" s="24">
        <v>49.27</v>
      </c>
      <c r="CS7" s="24">
        <v>49.47</v>
      </c>
      <c r="CT7" s="24">
        <v>48.19</v>
      </c>
      <c r="CU7" s="24">
        <v>47.32</v>
      </c>
      <c r="CV7" s="24">
        <v>48.03</v>
      </c>
      <c r="CW7" s="24">
        <v>58.94</v>
      </c>
      <c r="CX7" s="24">
        <v>59.21</v>
      </c>
      <c r="CY7" s="24">
        <v>58.08</v>
      </c>
      <c r="CZ7" s="24">
        <v>60.36</v>
      </c>
      <c r="DA7" s="24">
        <v>62.32</v>
      </c>
      <c r="DB7" s="24">
        <v>63.3</v>
      </c>
      <c r="DC7" s="24">
        <v>83.16</v>
      </c>
      <c r="DD7" s="24">
        <v>82.06</v>
      </c>
      <c r="DE7" s="24">
        <v>82.26</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v>
      </c>
      <c r="EK7" s="24">
        <v>0.32</v>
      </c>
      <c r="EL7" s="24">
        <v>0.1</v>
      </c>
      <c r="EM7" s="24">
        <v>0.09</v>
      </c>
      <c r="EN7" s="24">
        <v>0.1</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2025-02-12T05:25:34Z</cp:lastPrinted>
  <dcterms:created xsi:type="dcterms:W3CDTF">2025-01-24T07:29:22Z</dcterms:created>
  <dcterms:modified xsi:type="dcterms:W3CDTF">2025-02-12T07:27:19Z</dcterms:modified>
  <cp:category/>
</cp:coreProperties>
</file>