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35 瀬戸内町\"/>
    </mc:Choice>
  </mc:AlternateContent>
  <xr:revisionPtr revIDLastSave="0" documentId="13_ncr:1_{090CED3A-780F-44C0-91C0-450136C0925B}" xr6:coauthVersionLast="36" xr6:coauthVersionMax="36" xr10:uidLastSave="{00000000-0000-0000-0000-000000000000}"/>
  <workbookProtection workbookAlgorithmName="SHA-512" workbookHashValue="mZfOPSdqyw6Ooe33Vj6a6OLGRuAdYIYn3BU4/HHYKnLgdNuLB4Et1Bivwwobe8tbIT6jR8gwwf4N12GFyfjb2Q==" workbookSaltValue="0JPaq3wLSoSoKD8MKRM1jw==" workbookSpinCount="100000" lockStructure="1"/>
  <bookViews>
    <workbookView xWindow="0" yWindow="0" windowWidth="28800" windowHeight="1221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AL8" i="4" s="1"/>
  <c r="Q6" i="5"/>
  <c r="W10" i="4" s="1"/>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H85" i="4"/>
  <c r="E85" i="4"/>
  <c r="AT10" i="4"/>
  <c r="AL10" i="4"/>
  <c r="I10" i="4"/>
  <c r="B10" i="4"/>
  <c r="BB8" i="4"/>
  <c r="AT8" i="4"/>
  <c r="AD8" i="4"/>
  <c r="W8" i="4"/>
  <c r="P8" i="4"/>
  <c r="I8" i="4"/>
  <c r="B8" i="4"/>
</calcChain>
</file>

<file path=xl/sharedStrings.xml><?xml version="1.0" encoding="utf-8"?>
<sst xmlns="http://schemas.openxmlformats.org/spreadsheetml/2006/main" count="233" uniqueCount="117">
  <si>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</si>
  <si>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</si>
  <si>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</si>
  <si>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</si>
  <si>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</si>
  <si>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</si>
  <si>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</si>
  <si>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</si>
  <si>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</si>
  <si>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</si>
  <si>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</si>
  <si>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</si>
  <si>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</si>
  <si>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</si>
  <si>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</si>
  <si>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</si>
  <si>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</si>
  <si>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</si>
  <si>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</si>
  <si>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</si>
  <si>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</si>
  <si>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</si>
  <si>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</si>
  <si>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</si>
  <si>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</si>
  <si>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</si>
  <si>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</si>
  <si>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</si>
  <si>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</si>
  <si>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</si>
  <si>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</si>
  <si>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</si>
  <si>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</si>
  <si>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</si>
  <si>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</si>
  <si>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</si>
  <si>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</si>
  <si>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</si>
  <si>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</si>
  <si>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</si>
  <si>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</si>
  <si>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</si>
  <si>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</si>
  <si>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</si>
  <si>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</si>
  <si>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</si>
  <si>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</si>
  <si>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</si>
  <si>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</si>
  <si>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</si>
  <si>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</si>
  <si>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</si>
  <si>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</si>
  <si>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</si>
  <si>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</si>
  <si>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</si>
  <si>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</si>
  <si>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</si>
  <si>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</si>
  <si>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</si>
  <si>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</si>
  <si>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</si>
  <si>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</si>
  <si>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</si>
  <si>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</si>
  <si>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</si>
  <si>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</si>
  <si>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</si>
  <si>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</si>
  <si>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</si>
  <si>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</si>
  <si>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</si>
  <si>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</si>
  <si>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</si>
  <si>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</si>
  <si>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</si>
  <si>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</si>
  <si>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</si>
  <si>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</si>
  <si>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</si>
  <si>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</si>
  <si>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</si>
  <si>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</si>
  <si>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</si>
  <si>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</si>
  <si>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</si>
  <si>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</si>
  <si>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</si>
  <si>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</si>
  <si>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</si>
  <si>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</si>
  <si>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</si>
  <si>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</si>
  <si>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</si>
  <si>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</si>
  <si>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</si>
  <si>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瀬戸内町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</si>
  <si>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</si>
  <si>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</si>
  <si>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</si>
  <si>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</si>
  <si>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</si>
  <si>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</si>
  <si>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</si>
  <si>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</si>
  <si>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</si>
  <si>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</si>
  <si>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</si>
  <si>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</si>
  <si>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</si>
  <si>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</si>
  <si>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</si>
  <si>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</si>
  <si>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</si>
  <si>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令和２年度から一部水道事業会計移行に伴い，当該事業は加計呂麻島と請・与路島地区のみとなっている。　　　　　　　　　　　　　　　　　　　　　　　　　　　　　　　　　　　　①総収益のうち大部分を一般会計からの繰入金に依存している状況であり、更なる経営改善に向けた取組を続けていく必要がある。
④前年度と比較すると約578.96ポイント増加した。類似団体と比較すると1,993.76ポイント高い数値となった。今後も，企業債の借入の抑制を図りながら引き続き計画的な経営運営に努める必要がある。
⑤前年度と比較すると約2.34ポイン低下し、類似団体と比較すると約10.92ポイント下回った。給水に係る費用の大部分を一般会計からの繰入金で賄っている状況であるので、更なる経営改善が必要である。
⑥類似団体と比較すると249.98円高い数値となった。今後も投資の効率化や維持管理費の抑制を図っていく必要がある。
⑦今後も人口減少により低下が予想される。引き続き計画的に施設統廃合を進めていく。
⑧有収率については、全国平均・類似団体と比較すると高い状況が続いている。</t>
    <rPh sb="86" eb="89">
      <t>ソウシュウエキ</t>
    </rPh>
    <rPh sb="92" eb="95">
      <t>ダイブブン</t>
    </rPh>
    <rPh sb="96" eb="98">
      <t>イッパン</t>
    </rPh>
    <rPh sb="98" eb="100">
      <t>カイケイ</t>
    </rPh>
    <rPh sb="103" eb="105">
      <t>クリイレ</t>
    </rPh>
    <rPh sb="105" eb="106">
      <t>キン</t>
    </rPh>
    <rPh sb="107" eb="109">
      <t>イゾン</t>
    </rPh>
    <rPh sb="113" eb="115">
      <t>ジョウキョウ</t>
    </rPh>
    <rPh sb="119" eb="120">
      <t>サラ</t>
    </rPh>
    <rPh sb="262" eb="264">
      <t>テイカ</t>
    </rPh>
    <rPh sb="291" eb="293">
      <t>キュウスイ</t>
    </rPh>
    <rPh sb="294" eb="295">
      <t>カカ</t>
    </rPh>
    <rPh sb="296" eb="298">
      <t>ヒヨウ</t>
    </rPh>
    <rPh sb="299" eb="302">
      <t>ダイブブン</t>
    </rPh>
    <rPh sb="303" eb="305">
      <t>イッパン</t>
    </rPh>
    <rPh sb="305" eb="307">
      <t>カイケイ</t>
    </rPh>
    <rPh sb="310" eb="312">
      <t>クリイレ</t>
    </rPh>
    <rPh sb="312" eb="313">
      <t>キン</t>
    </rPh>
    <rPh sb="314" eb="315">
      <t>マカナ</t>
    </rPh>
    <rPh sb="319" eb="321">
      <t>ジョウキョウ</t>
    </rPh>
    <rPh sb="327" eb="328">
      <t>サラ</t>
    </rPh>
    <rPh sb="330" eb="332">
      <t>ケイエイ</t>
    </rPh>
    <rPh sb="332" eb="334">
      <t>カイゼン</t>
    </rPh>
    <rPh sb="335" eb="337">
      <t>ヒツヨウ</t>
    </rPh>
    <rPh sb="369" eb="371">
      <t>コンゴ</t>
    </rPh>
    <rPh sb="372" eb="374">
      <t>トウシ</t>
    </rPh>
    <rPh sb="375" eb="378">
      <t>コウリツカ</t>
    </rPh>
    <rPh sb="379" eb="381">
      <t>イジ</t>
    </rPh>
    <rPh sb="381" eb="384">
      <t>カンリヒ</t>
    </rPh>
    <rPh sb="385" eb="387">
      <t>ヨクセイ</t>
    </rPh>
    <rPh sb="388" eb="389">
      <t>ハカ</t>
    </rPh>
    <rPh sb="393" eb="395">
      <t>ヒツヨウ</t>
    </rPh>
    <rPh sb="401" eb="403">
      <t>コンゴ</t>
    </rPh>
    <rPh sb="404" eb="406">
      <t>ジンコウ</t>
    </rPh>
    <rPh sb="406" eb="408">
      <t>ゲンショウ</t>
    </rPh>
    <rPh sb="411" eb="413">
      <t>テイカ</t>
    </rPh>
    <rPh sb="414" eb="416">
      <t>ヨソウ</t>
    </rPh>
    <rPh sb="420" eb="421">
      <t>ヒ</t>
    </rPh>
    <rPh sb="422" eb="423">
      <t>ツヅ</t>
    </rPh>
    <rPh sb="424" eb="427">
      <t>ケイカクテキ</t>
    </rPh>
    <rPh sb="428" eb="430">
      <t>シセツ</t>
    </rPh>
    <rPh sb="430" eb="433">
      <t>トウハイゴウ</t>
    </rPh>
    <rPh sb="434" eb="435">
      <t>スス</t>
    </rPh>
    <rPh sb="442" eb="445">
      <t>ユウシュウリツ</t>
    </rPh>
    <rPh sb="451" eb="453">
      <t>ゼンコク</t>
    </rPh>
    <rPh sb="453" eb="455">
      <t>ヘイキン</t>
    </rPh>
    <rPh sb="456" eb="458">
      <t>ルイジ</t>
    </rPh>
    <rPh sb="458" eb="460">
      <t>ダンタイ</t>
    </rPh>
    <rPh sb="461" eb="463">
      <t>ヒカク</t>
    </rPh>
    <rPh sb="466" eb="467">
      <t>タカ</t>
    </rPh>
    <rPh sb="468" eb="470">
      <t>ジョウキョウ</t>
    </rPh>
    <rPh sb="471" eb="472">
      <t>ツヅ</t>
    </rPh>
    <phoneticPr fontId="17"/>
  </si>
  <si>
    <t>③管路更新率については、順次実施しており今後も計画的な管路更新に努める。</t>
    <rPh sb="1" eb="3">
      <t>カンロ</t>
    </rPh>
    <rPh sb="3" eb="5">
      <t>コウシン</t>
    </rPh>
    <rPh sb="5" eb="6">
      <t>リツ</t>
    </rPh>
    <rPh sb="12" eb="14">
      <t>ジュンジ</t>
    </rPh>
    <rPh sb="14" eb="16">
      <t>ジッシ</t>
    </rPh>
    <rPh sb="20" eb="22">
      <t>コンゴ</t>
    </rPh>
    <rPh sb="23" eb="26">
      <t>ケイカクテキ</t>
    </rPh>
    <rPh sb="27" eb="29">
      <t>カンロ</t>
    </rPh>
    <rPh sb="29" eb="31">
      <t>コウシン</t>
    </rPh>
    <rPh sb="32" eb="33">
      <t>ツト</t>
    </rPh>
    <phoneticPr fontId="17"/>
  </si>
  <si>
    <t>本町の経営は、一般会計からの繰入金による依存が高く、また企業債借入残高も高いので、企業努力による経費削減や料金改定等による経営改善が必要である。今後も益々厳しい経営状況が予想されるが、適切な事業運営を行っていくために更なる運営の効率化・維持管理費の見直し等を進め将来的に運営が維持できるよう努める。</t>
    <rPh sb="28" eb="30">
      <t>キギョウ</t>
    </rPh>
    <rPh sb="92" eb="94">
      <t>テキセツ</t>
    </rPh>
    <rPh sb="95" eb="97">
      <t>ジギョウ</t>
    </rPh>
    <rPh sb="97" eb="99">
      <t>ウンエイ</t>
    </rPh>
    <rPh sb="100" eb="101">
      <t>オコナ</t>
    </rPh>
    <rPh sb="108" eb="109">
      <t>サラ</t>
    </rPh>
    <rPh sb="111" eb="113">
      <t>ウンエイ</t>
    </rPh>
    <rPh sb="114" eb="117">
      <t>コウリツカ</t>
    </rPh>
    <rPh sb="118" eb="120">
      <t>イジ</t>
    </rPh>
    <rPh sb="120" eb="122">
      <t>カンリ</t>
    </rPh>
    <rPh sb="122" eb="123">
      <t>ヒ</t>
    </rPh>
    <rPh sb="124" eb="126">
      <t>ミナオ</t>
    </rPh>
    <rPh sb="127" eb="128">
      <t>ナド</t>
    </rPh>
    <rPh sb="129" eb="130">
      <t>スス</t>
    </rPh>
    <rPh sb="131" eb="134">
      <t>ショウライテキ</t>
    </rPh>
    <rPh sb="135" eb="137">
      <t>ウンエイ</t>
    </rPh>
    <rPh sb="138" eb="140">
      <t>イジ</t>
    </rPh>
    <rPh sb="145" eb="146">
      <t>ツト</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</si>
</sst>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1"/>
      <name val="ＭＳ ゴシック"/>
      <family val="3"/>
    </font>
    <font>
      <sz val="6"/>
      <name val="ＭＳ Ｐゴシック"/>
      <family val="3"/>
    </font>
    <font>
      <sz val="1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4.1900000000000004</c:v>
                </c:pt>
                <c:pt idx="1">
                  <c:v>0.86</c:v>
                </c:pt>
                <c:pt idx="2" formatCode="#,##0.00;&quot;△&quot;#,##0.00">
                  <c:v>0</c:v>
                </c:pt>
                <c:pt idx="3">
                  <c:v>2.9</c:v>
                </c:pt>
                <c:pt idx="4">
                  <c:v>4.53</c:v>
                </c:pt>
              </c:numCache>
            </c:numRef>
          </c:val>
          <c:extLst>
            <c:ext xmlns:c16="http://schemas.microsoft.com/office/drawing/2014/chart" uri="{C3380CC4-5D6E-409C-BE32-E72D297353CC}">
              <c16:uniqueId val="{00000000-3D29-4DEB-A19F-18C5B921F358}"/>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0.61</c:v>
                </c:pt>
                <c:pt idx="2">
                  <c:v>0.4</c:v>
                </c:pt>
                <c:pt idx="3">
                  <c:v>0.59</c:v>
                </c:pt>
                <c:pt idx="4">
                  <c:v>0.5</c:v>
                </c:pt>
              </c:numCache>
            </c:numRef>
          </c:val>
          <c:smooth val="0"/>
          <c:extLst>
            <c:ext xmlns:c16="http://schemas.microsoft.com/office/drawing/2014/chart" uri="{C3380CC4-5D6E-409C-BE32-E72D297353CC}">
              <c16:uniqueId val="{00000001-3D29-4DEB-A19F-18C5B921F358}"/>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50.32</c:v>
                </c:pt>
                <c:pt idx="1">
                  <c:v>44.59</c:v>
                </c:pt>
                <c:pt idx="2">
                  <c:v>42.58</c:v>
                </c:pt>
                <c:pt idx="3">
                  <c:v>41.49</c:v>
                </c:pt>
                <c:pt idx="4">
                  <c:v>41.37</c:v>
                </c:pt>
              </c:numCache>
            </c:numRef>
          </c:val>
          <c:extLst>
            <c:ext xmlns:c16="http://schemas.microsoft.com/office/drawing/2014/chart" uri="{C3380CC4-5D6E-409C-BE32-E72D297353CC}">
              <c16:uniqueId val="{00000000-A94F-4803-A326-3737F7D7DBA5}"/>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56.04</c:v>
                </c:pt>
                <c:pt idx="1">
                  <c:v>49.08</c:v>
                </c:pt>
                <c:pt idx="2">
                  <c:v>51.46</c:v>
                </c:pt>
                <c:pt idx="3">
                  <c:v>51.84</c:v>
                </c:pt>
                <c:pt idx="4">
                  <c:v>52.34</c:v>
                </c:pt>
              </c:numCache>
            </c:numRef>
          </c:val>
          <c:smooth val="0"/>
          <c:extLst>
            <c:ext xmlns:c16="http://schemas.microsoft.com/office/drawing/2014/chart" uri="{C3380CC4-5D6E-409C-BE32-E72D297353CC}">
              <c16:uniqueId val="{00000001-A94F-4803-A326-3737F7D7DBA5}"/>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83</c:v>
                </c:pt>
                <c:pt idx="1">
                  <c:v>83</c:v>
                </c:pt>
                <c:pt idx="2">
                  <c:v>83</c:v>
                </c:pt>
                <c:pt idx="3">
                  <c:v>83</c:v>
                </c:pt>
                <c:pt idx="4">
                  <c:v>83</c:v>
                </c:pt>
              </c:numCache>
            </c:numRef>
          </c:val>
          <c:extLst>
            <c:ext xmlns:c16="http://schemas.microsoft.com/office/drawing/2014/chart" uri="{C3380CC4-5D6E-409C-BE32-E72D297353CC}">
              <c16:uniqueId val="{00000000-F629-4C72-BCDC-115E5F00CE67}"/>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72.78</c:v>
                </c:pt>
                <c:pt idx="1">
                  <c:v>71.27</c:v>
                </c:pt>
                <c:pt idx="2">
                  <c:v>68.58</c:v>
                </c:pt>
                <c:pt idx="3">
                  <c:v>67.94</c:v>
                </c:pt>
                <c:pt idx="4">
                  <c:v>66.900000000000006</c:v>
                </c:pt>
              </c:numCache>
            </c:numRef>
          </c:val>
          <c:smooth val="0"/>
          <c:extLst>
            <c:ext xmlns:c16="http://schemas.microsoft.com/office/drawing/2014/chart" uri="{C3380CC4-5D6E-409C-BE32-E72D297353CC}">
              <c16:uniqueId val="{00000001-F629-4C72-BCDC-115E5F00CE67}"/>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67.930000000000007</c:v>
                </c:pt>
                <c:pt idx="1">
                  <c:v>80.900000000000006</c:v>
                </c:pt>
                <c:pt idx="2">
                  <c:v>75.36</c:v>
                </c:pt>
                <c:pt idx="3">
                  <c:v>73.5</c:v>
                </c:pt>
                <c:pt idx="4">
                  <c:v>136.31</c:v>
                </c:pt>
              </c:numCache>
            </c:numRef>
          </c:val>
          <c:extLst>
            <c:ext xmlns:c16="http://schemas.microsoft.com/office/drawing/2014/chart" uri="{C3380CC4-5D6E-409C-BE32-E72D297353CC}">
              <c16:uniqueId val="{00000000-9842-4F04-B9A9-ECB11F73F873}"/>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79.099999999999994</c:v>
                </c:pt>
                <c:pt idx="1">
                  <c:v>73.22</c:v>
                </c:pt>
                <c:pt idx="2">
                  <c:v>69.05</c:v>
                </c:pt>
                <c:pt idx="3">
                  <c:v>67.02</c:v>
                </c:pt>
                <c:pt idx="4">
                  <c:v>71.319999999999993</c:v>
                </c:pt>
              </c:numCache>
            </c:numRef>
          </c:val>
          <c:smooth val="0"/>
          <c:extLst>
            <c:ext xmlns:c16="http://schemas.microsoft.com/office/drawing/2014/chart" uri="{C3380CC4-5D6E-409C-BE32-E72D297353CC}">
              <c16:uniqueId val="{00000001-9842-4F04-B9A9-ECB11F73F873}"/>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AE-4312-8348-6692C03D1BCB}"/>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AE-4312-8348-6692C03D1BCB}"/>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FF5-4277-8599-51B15FAA2C81}"/>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F5-4277-8599-51B15FAA2C81}"/>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CF-4549-92F0-B63180D95155}"/>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CF-4549-92F0-B63180D95155}"/>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AA-4362-AE2A-4984923A429B}"/>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AA-4362-AE2A-4984923A429B}"/>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1733.74</c:v>
                </c:pt>
                <c:pt idx="1">
                  <c:v>1963.5</c:v>
                </c:pt>
                <c:pt idx="2">
                  <c:v>2328.86</c:v>
                </c:pt>
                <c:pt idx="3">
                  <c:v>2643.6</c:v>
                </c:pt>
                <c:pt idx="4">
                  <c:v>3222.56</c:v>
                </c:pt>
              </c:numCache>
            </c:numRef>
          </c:val>
          <c:extLst>
            <c:ext xmlns:c16="http://schemas.microsoft.com/office/drawing/2014/chart" uri="{C3380CC4-5D6E-409C-BE32-E72D297353CC}">
              <c16:uniqueId val="{00000000-FB40-4BFA-A566-E4415071EAC5}"/>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1018.52</c:v>
                </c:pt>
                <c:pt idx="1">
                  <c:v>1128.72</c:v>
                </c:pt>
                <c:pt idx="2">
                  <c:v>1125.25</c:v>
                </c:pt>
                <c:pt idx="3">
                  <c:v>1157.05</c:v>
                </c:pt>
                <c:pt idx="4">
                  <c:v>1228.8</c:v>
                </c:pt>
              </c:numCache>
            </c:numRef>
          </c:val>
          <c:smooth val="0"/>
          <c:extLst>
            <c:ext xmlns:c16="http://schemas.microsoft.com/office/drawing/2014/chart" uri="{C3380CC4-5D6E-409C-BE32-E72D297353CC}">
              <c16:uniqueId val="{00000001-FB40-4BFA-A566-E4415071EAC5}"/>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55.36</c:v>
                </c:pt>
                <c:pt idx="1">
                  <c:v>30.22</c:v>
                </c:pt>
                <c:pt idx="2">
                  <c:v>27.83</c:v>
                </c:pt>
                <c:pt idx="3">
                  <c:v>28.73</c:v>
                </c:pt>
                <c:pt idx="4">
                  <c:v>26.39</c:v>
                </c:pt>
              </c:numCache>
            </c:numRef>
          </c:val>
          <c:extLst>
            <c:ext xmlns:c16="http://schemas.microsoft.com/office/drawing/2014/chart" uri="{C3380CC4-5D6E-409C-BE32-E72D297353CC}">
              <c16:uniqueId val="{00000000-7C37-4CE6-A52E-CB462631B4E7}"/>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58.79</c:v>
                </c:pt>
                <c:pt idx="1">
                  <c:v>41.84</c:v>
                </c:pt>
                <c:pt idx="2">
                  <c:v>41.44</c:v>
                </c:pt>
                <c:pt idx="3">
                  <c:v>37.65</c:v>
                </c:pt>
                <c:pt idx="4">
                  <c:v>37.31</c:v>
                </c:pt>
              </c:numCache>
            </c:numRef>
          </c:val>
          <c:smooth val="0"/>
          <c:extLst>
            <c:ext xmlns:c16="http://schemas.microsoft.com/office/drawing/2014/chart" uri="{C3380CC4-5D6E-409C-BE32-E72D297353CC}">
              <c16:uniqueId val="{00000001-7C37-4CE6-A52E-CB462631B4E7}"/>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316.35000000000002</c:v>
                </c:pt>
                <c:pt idx="1">
                  <c:v>635.33000000000004</c:v>
                </c:pt>
                <c:pt idx="2">
                  <c:v>676.24</c:v>
                </c:pt>
                <c:pt idx="3">
                  <c:v>662.68</c:v>
                </c:pt>
                <c:pt idx="4">
                  <c:v>675.74</c:v>
                </c:pt>
              </c:numCache>
            </c:numRef>
          </c:val>
          <c:extLst>
            <c:ext xmlns:c16="http://schemas.microsoft.com/office/drawing/2014/chart" uri="{C3380CC4-5D6E-409C-BE32-E72D297353CC}">
              <c16:uniqueId val="{00000000-8E41-472C-B022-74D93325C7A2}"/>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298.25</c:v>
                </c:pt>
                <c:pt idx="1">
                  <c:v>390.47</c:v>
                </c:pt>
                <c:pt idx="2">
                  <c:v>403.61</c:v>
                </c:pt>
                <c:pt idx="3">
                  <c:v>442.82</c:v>
                </c:pt>
                <c:pt idx="4">
                  <c:v>425.76</c:v>
                </c:pt>
              </c:numCache>
            </c:numRef>
          </c:val>
          <c:smooth val="0"/>
          <c:extLst>
            <c:ext xmlns:c16="http://schemas.microsoft.com/office/drawing/2014/chart" uri="{C3380CC4-5D6E-409C-BE32-E72D297353CC}">
              <c16:uniqueId val="{00000001-8E41-472C-B022-74D93325C7A2}"/>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0" t="str">
        <f>データ!H6</f>
        <v>鹿児島県　瀬戸内町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2"/>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D4</v>
      </c>
      <c r="X8" s="35"/>
      <c r="Y8" s="35"/>
      <c r="Z8" s="35"/>
      <c r="AA8" s="35"/>
      <c r="AB8" s="35"/>
      <c r="AC8" s="35"/>
      <c r="AD8" s="35" t="str">
        <f>データ!$M$6</f>
        <v>非設置</v>
      </c>
      <c r="AE8" s="35"/>
      <c r="AF8" s="35"/>
      <c r="AG8" s="35"/>
      <c r="AH8" s="35"/>
      <c r="AI8" s="35"/>
      <c r="AJ8" s="35"/>
      <c r="AK8" s="2"/>
      <c r="AL8" s="36">
        <f>データ!$R$6</f>
        <v>8294</v>
      </c>
      <c r="AM8" s="36"/>
      <c r="AN8" s="36"/>
      <c r="AO8" s="36"/>
      <c r="AP8" s="36"/>
      <c r="AQ8" s="36"/>
      <c r="AR8" s="36"/>
      <c r="AS8" s="36"/>
      <c r="AT8" s="37">
        <f>データ!$S$6</f>
        <v>239.65</v>
      </c>
      <c r="AU8" s="37"/>
      <c r="AV8" s="37"/>
      <c r="AW8" s="37"/>
      <c r="AX8" s="37"/>
      <c r="AY8" s="37"/>
      <c r="AZ8" s="37"/>
      <c r="BA8" s="37"/>
      <c r="BB8" s="37">
        <f>データ!$T$6</f>
        <v>34.61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2"/>
      <c r="AE9" s="2"/>
      <c r="AF9" s="2"/>
      <c r="AG9" s="2"/>
      <c r="AH9" s="3"/>
      <c r="AI9" s="2"/>
      <c r="AJ9" s="2"/>
      <c r="AK9" s="2"/>
      <c r="AL9" s="31" t="s">
        <v>16</v>
      </c>
      <c r="AM9" s="31"/>
      <c r="AN9" s="31"/>
      <c r="AO9" s="31"/>
      <c r="AP9" s="31"/>
      <c r="AQ9" s="31"/>
      <c r="AR9" s="31"/>
      <c r="AS9" s="31"/>
      <c r="AT9" s="31" t="s">
        <v>17</v>
      </c>
      <c r="AU9" s="31"/>
      <c r="AV9" s="31"/>
      <c r="AW9" s="31"/>
      <c r="AX9" s="31"/>
      <c r="AY9" s="31"/>
      <c r="AZ9" s="31"/>
      <c r="BA9" s="31"/>
      <c r="BB9" s="31" t="s">
        <v>18</v>
      </c>
      <c r="BC9" s="31"/>
      <c r="BD9" s="31"/>
      <c r="BE9" s="31"/>
      <c r="BF9" s="31"/>
      <c r="BG9" s="31"/>
      <c r="BH9" s="31"/>
      <c r="BI9" s="31"/>
      <c r="BJ9" s="3"/>
      <c r="BK9" s="3"/>
      <c r="BL9" s="42" t="s">
        <v>19</v>
      </c>
      <c r="BM9" s="43"/>
      <c r="BN9" s="44" t="s">
        <v>20</v>
      </c>
      <c r="BO9" s="44"/>
      <c r="BP9" s="44"/>
      <c r="BQ9" s="44"/>
      <c r="BR9" s="44"/>
      <c r="BS9" s="44"/>
      <c r="BT9" s="44"/>
      <c r="BU9" s="44"/>
      <c r="BV9" s="44"/>
      <c r="BW9" s="44"/>
      <c r="BX9" s="44"/>
      <c r="BY9" s="45"/>
    </row>
    <row r="10" spans="1:78" ht="18.75" customHeight="1">
      <c r="A10" s="2"/>
      <c r="B10" s="37" t="str">
        <f>データ!$N$6</f>
        <v>-</v>
      </c>
      <c r="C10" s="37"/>
      <c r="D10" s="37"/>
      <c r="E10" s="37"/>
      <c r="F10" s="37"/>
      <c r="G10" s="37"/>
      <c r="H10" s="37"/>
      <c r="I10" s="37" t="str">
        <f>データ!$O$6</f>
        <v>該当数値なし</v>
      </c>
      <c r="J10" s="37"/>
      <c r="K10" s="37"/>
      <c r="L10" s="37"/>
      <c r="M10" s="37"/>
      <c r="N10" s="37"/>
      <c r="O10" s="37"/>
      <c r="P10" s="37">
        <f>データ!$P$6</f>
        <v>12.26</v>
      </c>
      <c r="Q10" s="37"/>
      <c r="R10" s="37"/>
      <c r="S10" s="37"/>
      <c r="T10" s="37"/>
      <c r="U10" s="37"/>
      <c r="V10" s="37"/>
      <c r="W10" s="36">
        <f>データ!$Q$6</f>
        <v>3146</v>
      </c>
      <c r="X10" s="36"/>
      <c r="Y10" s="36"/>
      <c r="Z10" s="36"/>
      <c r="AA10" s="36"/>
      <c r="AB10" s="36"/>
      <c r="AC10" s="36"/>
      <c r="AD10" s="2"/>
      <c r="AE10" s="2"/>
      <c r="AF10" s="2"/>
      <c r="AG10" s="2"/>
      <c r="AH10" s="2"/>
      <c r="AI10" s="2"/>
      <c r="AJ10" s="2"/>
      <c r="AK10" s="2"/>
      <c r="AL10" s="36">
        <f>データ!$U$6</f>
        <v>1000</v>
      </c>
      <c r="AM10" s="36"/>
      <c r="AN10" s="36"/>
      <c r="AO10" s="36"/>
      <c r="AP10" s="36"/>
      <c r="AQ10" s="36"/>
      <c r="AR10" s="36"/>
      <c r="AS10" s="36"/>
      <c r="AT10" s="37">
        <f>データ!$V$6</f>
        <v>0.69</v>
      </c>
      <c r="AU10" s="37"/>
      <c r="AV10" s="37"/>
      <c r="AW10" s="37"/>
      <c r="AX10" s="37"/>
      <c r="AY10" s="37"/>
      <c r="AZ10" s="37"/>
      <c r="BA10" s="37"/>
      <c r="BB10" s="37">
        <f>データ!$W$6</f>
        <v>1449.28</v>
      </c>
      <c r="BC10" s="37"/>
      <c r="BD10" s="37"/>
      <c r="BE10" s="37"/>
      <c r="BF10" s="37"/>
      <c r="BG10" s="37"/>
      <c r="BH10" s="37"/>
      <c r="BI10" s="37"/>
      <c r="BJ10" s="2"/>
      <c r="BK10" s="2"/>
      <c r="BL10" s="52" t="s">
        <v>21</v>
      </c>
      <c r="BM10" s="53"/>
      <c r="BN10" s="54" t="s">
        <v>22</v>
      </c>
      <c r="BO10" s="54"/>
      <c r="BP10" s="54"/>
      <c r="BQ10" s="54"/>
      <c r="BR10" s="54"/>
      <c r="BS10" s="54"/>
      <c r="BT10" s="54"/>
      <c r="BU10" s="54"/>
      <c r="BV10" s="54"/>
      <c r="BW10" s="54"/>
      <c r="BX10" s="54"/>
      <c r="BY10" s="5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6" t="s">
        <v>114</v>
      </c>
      <c r="BM16" s="47"/>
      <c r="BN16" s="47"/>
      <c r="BO16" s="47"/>
      <c r="BP16" s="47"/>
      <c r="BQ16" s="47"/>
      <c r="BR16" s="47"/>
      <c r="BS16" s="47"/>
      <c r="BT16" s="47"/>
      <c r="BU16" s="47"/>
      <c r="BV16" s="47"/>
      <c r="BW16" s="47"/>
      <c r="BX16" s="47"/>
      <c r="BY16" s="47"/>
      <c r="BZ16" s="48"/>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6"/>
      <c r="BM17" s="47"/>
      <c r="BN17" s="47"/>
      <c r="BO17" s="47"/>
      <c r="BP17" s="47"/>
      <c r="BQ17" s="47"/>
      <c r="BR17" s="47"/>
      <c r="BS17" s="47"/>
      <c r="BT17" s="47"/>
      <c r="BU17" s="47"/>
      <c r="BV17" s="47"/>
      <c r="BW17" s="47"/>
      <c r="BX17" s="47"/>
      <c r="BY17" s="47"/>
      <c r="BZ17" s="48"/>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6"/>
      <c r="BM18" s="47"/>
      <c r="BN18" s="47"/>
      <c r="BO18" s="47"/>
      <c r="BP18" s="47"/>
      <c r="BQ18" s="47"/>
      <c r="BR18" s="47"/>
      <c r="BS18" s="47"/>
      <c r="BT18" s="47"/>
      <c r="BU18" s="47"/>
      <c r="BV18" s="47"/>
      <c r="BW18" s="47"/>
      <c r="BX18" s="47"/>
      <c r="BY18" s="47"/>
      <c r="BZ18" s="48"/>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6"/>
      <c r="BM19" s="47"/>
      <c r="BN19" s="47"/>
      <c r="BO19" s="47"/>
      <c r="BP19" s="47"/>
      <c r="BQ19" s="47"/>
      <c r="BR19" s="47"/>
      <c r="BS19" s="47"/>
      <c r="BT19" s="47"/>
      <c r="BU19" s="47"/>
      <c r="BV19" s="47"/>
      <c r="BW19" s="47"/>
      <c r="BX19" s="47"/>
      <c r="BY19" s="47"/>
      <c r="BZ19" s="48"/>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6"/>
      <c r="BM20" s="47"/>
      <c r="BN20" s="47"/>
      <c r="BO20" s="47"/>
      <c r="BP20" s="47"/>
      <c r="BQ20" s="47"/>
      <c r="BR20" s="47"/>
      <c r="BS20" s="47"/>
      <c r="BT20" s="47"/>
      <c r="BU20" s="47"/>
      <c r="BV20" s="47"/>
      <c r="BW20" s="47"/>
      <c r="BX20" s="47"/>
      <c r="BY20" s="47"/>
      <c r="BZ20" s="48"/>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6"/>
      <c r="BM21" s="47"/>
      <c r="BN21" s="47"/>
      <c r="BO21" s="47"/>
      <c r="BP21" s="47"/>
      <c r="BQ21" s="47"/>
      <c r="BR21" s="47"/>
      <c r="BS21" s="47"/>
      <c r="BT21" s="47"/>
      <c r="BU21" s="47"/>
      <c r="BV21" s="47"/>
      <c r="BW21" s="47"/>
      <c r="BX21" s="47"/>
      <c r="BY21" s="47"/>
      <c r="BZ21" s="48"/>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6"/>
      <c r="BM22" s="47"/>
      <c r="BN22" s="47"/>
      <c r="BO22" s="47"/>
      <c r="BP22" s="47"/>
      <c r="BQ22" s="47"/>
      <c r="BR22" s="47"/>
      <c r="BS22" s="47"/>
      <c r="BT22" s="47"/>
      <c r="BU22" s="47"/>
      <c r="BV22" s="47"/>
      <c r="BW22" s="47"/>
      <c r="BX22" s="47"/>
      <c r="BY22" s="47"/>
      <c r="BZ22" s="48"/>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6"/>
      <c r="BM23" s="47"/>
      <c r="BN23" s="47"/>
      <c r="BO23" s="47"/>
      <c r="BP23" s="47"/>
      <c r="BQ23" s="47"/>
      <c r="BR23" s="47"/>
      <c r="BS23" s="47"/>
      <c r="BT23" s="47"/>
      <c r="BU23" s="47"/>
      <c r="BV23" s="47"/>
      <c r="BW23" s="47"/>
      <c r="BX23" s="47"/>
      <c r="BY23" s="47"/>
      <c r="BZ23" s="48"/>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6"/>
      <c r="BM24" s="47"/>
      <c r="BN24" s="47"/>
      <c r="BO24" s="47"/>
      <c r="BP24" s="47"/>
      <c r="BQ24" s="47"/>
      <c r="BR24" s="47"/>
      <c r="BS24" s="47"/>
      <c r="BT24" s="47"/>
      <c r="BU24" s="47"/>
      <c r="BV24" s="47"/>
      <c r="BW24" s="47"/>
      <c r="BX24" s="47"/>
      <c r="BY24" s="47"/>
      <c r="BZ24" s="48"/>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6"/>
      <c r="BM25" s="47"/>
      <c r="BN25" s="47"/>
      <c r="BO25" s="47"/>
      <c r="BP25" s="47"/>
      <c r="BQ25" s="47"/>
      <c r="BR25" s="47"/>
      <c r="BS25" s="47"/>
      <c r="BT25" s="47"/>
      <c r="BU25" s="47"/>
      <c r="BV25" s="47"/>
      <c r="BW25" s="47"/>
      <c r="BX25" s="47"/>
      <c r="BY25" s="47"/>
      <c r="BZ25" s="48"/>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6"/>
      <c r="BM26" s="47"/>
      <c r="BN26" s="47"/>
      <c r="BO26" s="47"/>
      <c r="BP26" s="47"/>
      <c r="BQ26" s="47"/>
      <c r="BR26" s="47"/>
      <c r="BS26" s="47"/>
      <c r="BT26" s="47"/>
      <c r="BU26" s="47"/>
      <c r="BV26" s="47"/>
      <c r="BW26" s="47"/>
      <c r="BX26" s="47"/>
      <c r="BY26" s="47"/>
      <c r="BZ26" s="48"/>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6"/>
      <c r="BM27" s="47"/>
      <c r="BN27" s="47"/>
      <c r="BO27" s="47"/>
      <c r="BP27" s="47"/>
      <c r="BQ27" s="47"/>
      <c r="BR27" s="47"/>
      <c r="BS27" s="47"/>
      <c r="BT27" s="47"/>
      <c r="BU27" s="47"/>
      <c r="BV27" s="47"/>
      <c r="BW27" s="47"/>
      <c r="BX27" s="47"/>
      <c r="BY27" s="47"/>
      <c r="BZ27" s="48"/>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6"/>
      <c r="BM28" s="47"/>
      <c r="BN28" s="47"/>
      <c r="BO28" s="47"/>
      <c r="BP28" s="47"/>
      <c r="BQ28" s="47"/>
      <c r="BR28" s="47"/>
      <c r="BS28" s="47"/>
      <c r="BT28" s="47"/>
      <c r="BU28" s="47"/>
      <c r="BV28" s="47"/>
      <c r="BW28" s="47"/>
      <c r="BX28" s="47"/>
      <c r="BY28" s="47"/>
      <c r="BZ28" s="48"/>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6"/>
      <c r="BM29" s="47"/>
      <c r="BN29" s="47"/>
      <c r="BO29" s="47"/>
      <c r="BP29" s="47"/>
      <c r="BQ29" s="47"/>
      <c r="BR29" s="47"/>
      <c r="BS29" s="47"/>
      <c r="BT29" s="47"/>
      <c r="BU29" s="47"/>
      <c r="BV29" s="47"/>
      <c r="BW29" s="47"/>
      <c r="BX29" s="47"/>
      <c r="BY29" s="47"/>
      <c r="BZ29" s="48"/>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6"/>
      <c r="BM30" s="47"/>
      <c r="BN30" s="47"/>
      <c r="BO30" s="47"/>
      <c r="BP30" s="47"/>
      <c r="BQ30" s="47"/>
      <c r="BR30" s="47"/>
      <c r="BS30" s="47"/>
      <c r="BT30" s="47"/>
      <c r="BU30" s="47"/>
      <c r="BV30" s="47"/>
      <c r="BW30" s="47"/>
      <c r="BX30" s="47"/>
      <c r="BY30" s="47"/>
      <c r="BZ30" s="48"/>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6"/>
      <c r="BM31" s="47"/>
      <c r="BN31" s="47"/>
      <c r="BO31" s="47"/>
      <c r="BP31" s="47"/>
      <c r="BQ31" s="47"/>
      <c r="BR31" s="47"/>
      <c r="BS31" s="47"/>
      <c r="BT31" s="47"/>
      <c r="BU31" s="47"/>
      <c r="BV31" s="47"/>
      <c r="BW31" s="47"/>
      <c r="BX31" s="47"/>
      <c r="BY31" s="47"/>
      <c r="BZ31" s="48"/>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6"/>
      <c r="BM32" s="47"/>
      <c r="BN32" s="47"/>
      <c r="BO32" s="47"/>
      <c r="BP32" s="47"/>
      <c r="BQ32" s="47"/>
      <c r="BR32" s="47"/>
      <c r="BS32" s="47"/>
      <c r="BT32" s="47"/>
      <c r="BU32" s="47"/>
      <c r="BV32" s="47"/>
      <c r="BW32" s="47"/>
      <c r="BX32" s="47"/>
      <c r="BY32" s="47"/>
      <c r="BZ32" s="48"/>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6"/>
      <c r="BM33" s="47"/>
      <c r="BN33" s="47"/>
      <c r="BO33" s="47"/>
      <c r="BP33" s="47"/>
      <c r="BQ33" s="47"/>
      <c r="BR33" s="47"/>
      <c r="BS33" s="47"/>
      <c r="BT33" s="47"/>
      <c r="BU33" s="47"/>
      <c r="BV33" s="47"/>
      <c r="BW33" s="47"/>
      <c r="BX33" s="47"/>
      <c r="BY33" s="47"/>
      <c r="BZ33" s="48"/>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6"/>
      <c r="BM34" s="47"/>
      <c r="BN34" s="47"/>
      <c r="BO34" s="47"/>
      <c r="BP34" s="47"/>
      <c r="BQ34" s="47"/>
      <c r="BR34" s="47"/>
      <c r="BS34" s="47"/>
      <c r="BT34" s="47"/>
      <c r="BU34" s="47"/>
      <c r="BV34" s="47"/>
      <c r="BW34" s="47"/>
      <c r="BX34" s="47"/>
      <c r="BY34" s="47"/>
      <c r="BZ34" s="48"/>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6"/>
      <c r="BM35" s="47"/>
      <c r="BN35" s="47"/>
      <c r="BO35" s="47"/>
      <c r="BP35" s="47"/>
      <c r="BQ35" s="47"/>
      <c r="BR35" s="47"/>
      <c r="BS35" s="47"/>
      <c r="BT35" s="47"/>
      <c r="BU35" s="47"/>
      <c r="BV35" s="47"/>
      <c r="BW35" s="47"/>
      <c r="BX35" s="47"/>
      <c r="BY35" s="47"/>
      <c r="BZ35" s="48"/>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6"/>
      <c r="BM36" s="47"/>
      <c r="BN36" s="47"/>
      <c r="BO36" s="47"/>
      <c r="BP36" s="47"/>
      <c r="BQ36" s="47"/>
      <c r="BR36" s="47"/>
      <c r="BS36" s="47"/>
      <c r="BT36" s="47"/>
      <c r="BU36" s="47"/>
      <c r="BV36" s="47"/>
      <c r="BW36" s="47"/>
      <c r="BX36" s="47"/>
      <c r="BY36" s="47"/>
      <c r="BZ36" s="48"/>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6"/>
      <c r="BM37" s="47"/>
      <c r="BN37" s="47"/>
      <c r="BO37" s="47"/>
      <c r="BP37" s="47"/>
      <c r="BQ37" s="47"/>
      <c r="BR37" s="47"/>
      <c r="BS37" s="47"/>
      <c r="BT37" s="47"/>
      <c r="BU37" s="47"/>
      <c r="BV37" s="47"/>
      <c r="BW37" s="47"/>
      <c r="BX37" s="47"/>
      <c r="BY37" s="47"/>
      <c r="BZ37" s="48"/>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6"/>
      <c r="BM38" s="47"/>
      <c r="BN38" s="47"/>
      <c r="BO38" s="47"/>
      <c r="BP38" s="47"/>
      <c r="BQ38" s="47"/>
      <c r="BR38" s="47"/>
      <c r="BS38" s="47"/>
      <c r="BT38" s="47"/>
      <c r="BU38" s="47"/>
      <c r="BV38" s="47"/>
      <c r="BW38" s="47"/>
      <c r="BX38" s="47"/>
      <c r="BY38" s="47"/>
      <c r="BZ38" s="48"/>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6"/>
      <c r="BM39" s="47"/>
      <c r="BN39" s="47"/>
      <c r="BO39" s="47"/>
      <c r="BP39" s="47"/>
      <c r="BQ39" s="47"/>
      <c r="BR39" s="47"/>
      <c r="BS39" s="47"/>
      <c r="BT39" s="47"/>
      <c r="BU39" s="47"/>
      <c r="BV39" s="47"/>
      <c r="BW39" s="47"/>
      <c r="BX39" s="47"/>
      <c r="BY39" s="47"/>
      <c r="BZ39" s="48"/>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6"/>
      <c r="BM40" s="47"/>
      <c r="BN40" s="47"/>
      <c r="BO40" s="47"/>
      <c r="BP40" s="47"/>
      <c r="BQ40" s="47"/>
      <c r="BR40" s="47"/>
      <c r="BS40" s="47"/>
      <c r="BT40" s="47"/>
      <c r="BU40" s="47"/>
      <c r="BV40" s="47"/>
      <c r="BW40" s="47"/>
      <c r="BX40" s="47"/>
      <c r="BY40" s="47"/>
      <c r="BZ40" s="48"/>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6"/>
      <c r="BM41" s="47"/>
      <c r="BN41" s="47"/>
      <c r="BO41" s="47"/>
      <c r="BP41" s="47"/>
      <c r="BQ41" s="47"/>
      <c r="BR41" s="47"/>
      <c r="BS41" s="47"/>
      <c r="BT41" s="47"/>
      <c r="BU41" s="47"/>
      <c r="BV41" s="47"/>
      <c r="BW41" s="47"/>
      <c r="BX41" s="47"/>
      <c r="BY41" s="47"/>
      <c r="BZ41" s="48"/>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6"/>
      <c r="BM42" s="47"/>
      <c r="BN42" s="47"/>
      <c r="BO42" s="47"/>
      <c r="BP42" s="47"/>
      <c r="BQ42" s="47"/>
      <c r="BR42" s="47"/>
      <c r="BS42" s="47"/>
      <c r="BT42" s="47"/>
      <c r="BU42" s="47"/>
      <c r="BV42" s="47"/>
      <c r="BW42" s="47"/>
      <c r="BX42" s="47"/>
      <c r="BY42" s="47"/>
      <c r="BZ42" s="48"/>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6"/>
      <c r="BM43" s="47"/>
      <c r="BN43" s="47"/>
      <c r="BO43" s="47"/>
      <c r="BP43" s="47"/>
      <c r="BQ43" s="47"/>
      <c r="BR43" s="47"/>
      <c r="BS43" s="47"/>
      <c r="BT43" s="47"/>
      <c r="BU43" s="47"/>
      <c r="BV43" s="47"/>
      <c r="BW43" s="47"/>
      <c r="BX43" s="47"/>
      <c r="BY43" s="47"/>
      <c r="BZ43" s="48"/>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9"/>
      <c r="BM44" s="50"/>
      <c r="BN44" s="50"/>
      <c r="BO44" s="50"/>
      <c r="BP44" s="50"/>
      <c r="BQ44" s="50"/>
      <c r="BR44" s="50"/>
      <c r="BS44" s="50"/>
      <c r="BT44" s="50"/>
      <c r="BU44" s="50"/>
      <c r="BV44" s="50"/>
      <c r="BW44" s="50"/>
      <c r="BX44" s="50"/>
      <c r="BY44" s="50"/>
      <c r="BZ44" s="51"/>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4" t="s">
        <v>26</v>
      </c>
      <c r="BM45" s="65"/>
      <c r="BN45" s="65"/>
      <c r="BO45" s="65"/>
      <c r="BP45" s="65"/>
      <c r="BQ45" s="65"/>
      <c r="BR45" s="65"/>
      <c r="BS45" s="65"/>
      <c r="BT45" s="65"/>
      <c r="BU45" s="65"/>
      <c r="BV45" s="65"/>
      <c r="BW45" s="65"/>
      <c r="BX45" s="65"/>
      <c r="BY45" s="65"/>
      <c r="BZ45" s="66"/>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7"/>
      <c r="BM46" s="68"/>
      <c r="BN46" s="68"/>
      <c r="BO46" s="68"/>
      <c r="BP46" s="68"/>
      <c r="BQ46" s="68"/>
      <c r="BR46" s="68"/>
      <c r="BS46" s="68"/>
      <c r="BT46" s="68"/>
      <c r="BU46" s="68"/>
      <c r="BV46" s="68"/>
      <c r="BW46" s="68"/>
      <c r="BX46" s="68"/>
      <c r="BY46" s="68"/>
      <c r="BZ46" s="69"/>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115</v>
      </c>
      <c r="BM47" s="71"/>
      <c r="BN47" s="71"/>
      <c r="BO47" s="71"/>
      <c r="BP47" s="71"/>
      <c r="BQ47" s="71"/>
      <c r="BR47" s="71"/>
      <c r="BS47" s="71"/>
      <c r="BT47" s="71"/>
      <c r="BU47" s="71"/>
      <c r="BV47" s="71"/>
      <c r="BW47" s="71"/>
      <c r="BX47" s="71"/>
      <c r="BY47" s="71"/>
      <c r="BZ47" s="72"/>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4" t="s">
        <v>28</v>
      </c>
      <c r="BM64" s="65"/>
      <c r="BN64" s="65"/>
      <c r="BO64" s="65"/>
      <c r="BP64" s="65"/>
      <c r="BQ64" s="65"/>
      <c r="BR64" s="65"/>
      <c r="BS64" s="65"/>
      <c r="BT64" s="65"/>
      <c r="BU64" s="65"/>
      <c r="BV64" s="65"/>
      <c r="BW64" s="65"/>
      <c r="BX64" s="65"/>
      <c r="BY64" s="65"/>
      <c r="BZ64" s="66"/>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7"/>
      <c r="BM65" s="68"/>
      <c r="BN65" s="68"/>
      <c r="BO65" s="68"/>
      <c r="BP65" s="68"/>
      <c r="BQ65" s="68"/>
      <c r="BR65" s="68"/>
      <c r="BS65" s="68"/>
      <c r="BT65" s="68"/>
      <c r="BU65" s="68"/>
      <c r="BV65" s="68"/>
      <c r="BW65" s="68"/>
      <c r="BX65" s="68"/>
      <c r="BY65" s="68"/>
      <c r="BZ65" s="69"/>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6" t="s">
        <v>116</v>
      </c>
      <c r="BM66" s="47"/>
      <c r="BN66" s="47"/>
      <c r="BO66" s="47"/>
      <c r="BP66" s="47"/>
      <c r="BQ66" s="47"/>
      <c r="BR66" s="47"/>
      <c r="BS66" s="47"/>
      <c r="BT66" s="47"/>
      <c r="BU66" s="47"/>
      <c r="BV66" s="47"/>
      <c r="BW66" s="47"/>
      <c r="BX66" s="47"/>
      <c r="BY66" s="47"/>
      <c r="BZ66" s="48"/>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6"/>
      <c r="BM67" s="47"/>
      <c r="BN67" s="47"/>
      <c r="BO67" s="47"/>
      <c r="BP67" s="47"/>
      <c r="BQ67" s="47"/>
      <c r="BR67" s="47"/>
      <c r="BS67" s="47"/>
      <c r="BT67" s="47"/>
      <c r="BU67" s="47"/>
      <c r="BV67" s="47"/>
      <c r="BW67" s="47"/>
      <c r="BX67" s="47"/>
      <c r="BY67" s="47"/>
      <c r="BZ67" s="48"/>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6"/>
      <c r="BM68" s="47"/>
      <c r="BN68" s="47"/>
      <c r="BO68" s="47"/>
      <c r="BP68" s="47"/>
      <c r="BQ68" s="47"/>
      <c r="BR68" s="47"/>
      <c r="BS68" s="47"/>
      <c r="BT68" s="47"/>
      <c r="BU68" s="47"/>
      <c r="BV68" s="47"/>
      <c r="BW68" s="47"/>
      <c r="BX68" s="47"/>
      <c r="BY68" s="47"/>
      <c r="BZ68" s="48"/>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6"/>
      <c r="BM69" s="47"/>
      <c r="BN69" s="47"/>
      <c r="BO69" s="47"/>
      <c r="BP69" s="47"/>
      <c r="BQ69" s="47"/>
      <c r="BR69" s="47"/>
      <c r="BS69" s="47"/>
      <c r="BT69" s="47"/>
      <c r="BU69" s="47"/>
      <c r="BV69" s="47"/>
      <c r="BW69" s="47"/>
      <c r="BX69" s="47"/>
      <c r="BY69" s="47"/>
      <c r="BZ69" s="48"/>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6"/>
      <c r="BM70" s="47"/>
      <c r="BN70" s="47"/>
      <c r="BO70" s="47"/>
      <c r="BP70" s="47"/>
      <c r="BQ70" s="47"/>
      <c r="BR70" s="47"/>
      <c r="BS70" s="47"/>
      <c r="BT70" s="47"/>
      <c r="BU70" s="47"/>
      <c r="BV70" s="47"/>
      <c r="BW70" s="47"/>
      <c r="BX70" s="47"/>
      <c r="BY70" s="47"/>
      <c r="BZ70" s="48"/>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6"/>
      <c r="BM71" s="47"/>
      <c r="BN71" s="47"/>
      <c r="BO71" s="47"/>
      <c r="BP71" s="47"/>
      <c r="BQ71" s="47"/>
      <c r="BR71" s="47"/>
      <c r="BS71" s="47"/>
      <c r="BT71" s="47"/>
      <c r="BU71" s="47"/>
      <c r="BV71" s="47"/>
      <c r="BW71" s="47"/>
      <c r="BX71" s="47"/>
      <c r="BY71" s="47"/>
      <c r="BZ71" s="48"/>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6"/>
      <c r="BM72" s="47"/>
      <c r="BN72" s="47"/>
      <c r="BO72" s="47"/>
      <c r="BP72" s="47"/>
      <c r="BQ72" s="47"/>
      <c r="BR72" s="47"/>
      <c r="BS72" s="47"/>
      <c r="BT72" s="47"/>
      <c r="BU72" s="47"/>
      <c r="BV72" s="47"/>
      <c r="BW72" s="47"/>
      <c r="BX72" s="47"/>
      <c r="BY72" s="47"/>
      <c r="BZ72" s="48"/>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6"/>
      <c r="BM73" s="47"/>
      <c r="BN73" s="47"/>
      <c r="BO73" s="47"/>
      <c r="BP73" s="47"/>
      <c r="BQ73" s="47"/>
      <c r="BR73" s="47"/>
      <c r="BS73" s="47"/>
      <c r="BT73" s="47"/>
      <c r="BU73" s="47"/>
      <c r="BV73" s="47"/>
      <c r="BW73" s="47"/>
      <c r="BX73" s="47"/>
      <c r="BY73" s="47"/>
      <c r="BZ73" s="48"/>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6"/>
      <c r="BM74" s="47"/>
      <c r="BN74" s="47"/>
      <c r="BO74" s="47"/>
      <c r="BP74" s="47"/>
      <c r="BQ74" s="47"/>
      <c r="BR74" s="47"/>
      <c r="BS74" s="47"/>
      <c r="BT74" s="47"/>
      <c r="BU74" s="47"/>
      <c r="BV74" s="47"/>
      <c r="BW74" s="47"/>
      <c r="BX74" s="47"/>
      <c r="BY74" s="47"/>
      <c r="BZ74" s="48"/>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6"/>
      <c r="BM75" s="47"/>
      <c r="BN75" s="47"/>
      <c r="BO75" s="47"/>
      <c r="BP75" s="47"/>
      <c r="BQ75" s="47"/>
      <c r="BR75" s="47"/>
      <c r="BS75" s="47"/>
      <c r="BT75" s="47"/>
      <c r="BU75" s="47"/>
      <c r="BV75" s="47"/>
      <c r="BW75" s="47"/>
      <c r="BX75" s="47"/>
      <c r="BY75" s="47"/>
      <c r="BZ75" s="48"/>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6"/>
      <c r="BM76" s="47"/>
      <c r="BN76" s="47"/>
      <c r="BO76" s="47"/>
      <c r="BP76" s="47"/>
      <c r="BQ76" s="47"/>
      <c r="BR76" s="47"/>
      <c r="BS76" s="47"/>
      <c r="BT76" s="47"/>
      <c r="BU76" s="47"/>
      <c r="BV76" s="47"/>
      <c r="BW76" s="47"/>
      <c r="BX76" s="47"/>
      <c r="BY76" s="47"/>
      <c r="BZ76" s="48"/>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6"/>
      <c r="BM77" s="47"/>
      <c r="BN77" s="47"/>
      <c r="BO77" s="47"/>
      <c r="BP77" s="47"/>
      <c r="BQ77" s="47"/>
      <c r="BR77" s="47"/>
      <c r="BS77" s="47"/>
      <c r="BT77" s="47"/>
      <c r="BU77" s="47"/>
      <c r="BV77" s="47"/>
      <c r="BW77" s="47"/>
      <c r="BX77" s="47"/>
      <c r="BY77" s="47"/>
      <c r="BZ77" s="48"/>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6"/>
      <c r="BM78" s="47"/>
      <c r="BN78" s="47"/>
      <c r="BO78" s="47"/>
      <c r="BP78" s="47"/>
      <c r="BQ78" s="47"/>
      <c r="BR78" s="47"/>
      <c r="BS78" s="47"/>
      <c r="BT78" s="47"/>
      <c r="BU78" s="47"/>
      <c r="BV78" s="47"/>
      <c r="BW78" s="47"/>
      <c r="BX78" s="47"/>
      <c r="BY78" s="47"/>
      <c r="BZ78" s="48"/>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6"/>
      <c r="BM79" s="47"/>
      <c r="BN79" s="47"/>
      <c r="BO79" s="47"/>
      <c r="BP79" s="47"/>
      <c r="BQ79" s="47"/>
      <c r="BR79" s="47"/>
      <c r="BS79" s="47"/>
      <c r="BT79" s="47"/>
      <c r="BU79" s="47"/>
      <c r="BV79" s="47"/>
      <c r="BW79" s="47"/>
      <c r="BX79" s="47"/>
      <c r="BY79" s="47"/>
      <c r="BZ79" s="48"/>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6"/>
      <c r="BM80" s="47"/>
      <c r="BN80" s="47"/>
      <c r="BO80" s="47"/>
      <c r="BP80" s="47"/>
      <c r="BQ80" s="47"/>
      <c r="BR80" s="47"/>
      <c r="BS80" s="47"/>
      <c r="BT80" s="47"/>
      <c r="BU80" s="47"/>
      <c r="BV80" s="47"/>
      <c r="BW80" s="47"/>
      <c r="BX80" s="47"/>
      <c r="BY80" s="47"/>
      <c r="BZ80" s="48"/>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6"/>
      <c r="BM81" s="47"/>
      <c r="BN81" s="47"/>
      <c r="BO81" s="47"/>
      <c r="BP81" s="47"/>
      <c r="BQ81" s="47"/>
      <c r="BR81" s="47"/>
      <c r="BS81" s="47"/>
      <c r="BT81" s="47"/>
      <c r="BU81" s="47"/>
      <c r="BV81" s="47"/>
      <c r="BW81" s="47"/>
      <c r="BX81" s="47"/>
      <c r="BY81" s="47"/>
      <c r="BZ81" s="48"/>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9"/>
      <c r="BM82" s="50"/>
      <c r="BN82" s="50"/>
      <c r="BO82" s="50"/>
      <c r="BP82" s="50"/>
      <c r="BQ82" s="50"/>
      <c r="BR82" s="50"/>
      <c r="BS82" s="50"/>
      <c r="BT82" s="50"/>
      <c r="BU82" s="50"/>
      <c r="BV82" s="50"/>
      <c r="BW82" s="50"/>
      <c r="BX82" s="50"/>
      <c r="BY82" s="50"/>
      <c r="BZ82" s="51"/>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【76.13】</v>
      </c>
      <c r="F85" s="13" t="s">
        <v>41</v>
      </c>
      <c r="G85" s="13" t="s">
        <v>42</v>
      </c>
      <c r="H85" s="13" t="str">
        <f>データ!BO6</f>
        <v>【1,045.20】</v>
      </c>
      <c r="I85" s="13" t="str">
        <f>データ!BZ6</f>
        <v>【49.51】</v>
      </c>
      <c r="J85" s="13" t="str">
        <f>データ!CK6</f>
        <v>【317.14】</v>
      </c>
      <c r="K85" s="13" t="str">
        <f>データ!CV6</f>
        <v>【55.00】</v>
      </c>
      <c r="L85" s="13" t="str">
        <f>データ!DG6</f>
        <v>【69.82】</v>
      </c>
      <c r="M85" s="13" t="s">
        <v>43</v>
      </c>
      <c r="N85" s="13" t="s">
        <v>43</v>
      </c>
      <c r="O85" s="13" t="str">
        <f>データ!EN6</f>
        <v>【0.40】</v>
      </c>
    </row>
  </sheetData>
  <sheetProtection algorithmName="SHA-512" hashValue="cutWOBXYkJ7y8aBmIg6G+vGouMUPDEkU205KF15vUcjalFIp/cJ30pFWuoARkIB239bhy7IZTQjQ8atUQu8swQ==" saltValue="5WUZqopUAQEfCtF1uEw9J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75" customWidth="1"/>
  </cols>
  <sheetData>
    <row r="1" spans="1:144">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46</v>
      </c>
      <c r="B3" s="16" t="s">
        <v>47</v>
      </c>
      <c r="C3" s="16" t="s">
        <v>48</v>
      </c>
      <c r="D3" s="16" t="s">
        <v>49</v>
      </c>
      <c r="E3" s="16" t="s">
        <v>50</v>
      </c>
      <c r="F3" s="16" t="s">
        <v>51</v>
      </c>
      <c r="G3" s="16" t="s">
        <v>52</v>
      </c>
      <c r="H3" s="77" t="s">
        <v>53</v>
      </c>
      <c r="I3" s="78"/>
      <c r="J3" s="78"/>
      <c r="K3" s="78"/>
      <c r="L3" s="78"/>
      <c r="M3" s="78"/>
      <c r="N3" s="78"/>
      <c r="O3" s="78"/>
      <c r="P3" s="78"/>
      <c r="Q3" s="78"/>
      <c r="R3" s="78"/>
      <c r="S3" s="78"/>
      <c r="T3" s="78"/>
      <c r="U3" s="78"/>
      <c r="V3" s="78"/>
      <c r="W3" s="79"/>
      <c r="X3" s="83" t="s">
        <v>54</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27</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c r="A4" s="15" t="s">
        <v>55</v>
      </c>
      <c r="B4" s="17"/>
      <c r="C4" s="17"/>
      <c r="D4" s="17"/>
      <c r="E4" s="17"/>
      <c r="F4" s="17"/>
      <c r="G4" s="17"/>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c r="A6" s="15" t="s">
        <v>95</v>
      </c>
      <c r="B6" s="20">
        <f>B7</f>
        <v>2023</v>
      </c>
      <c r="C6" s="20">
        <f t="shared" ref="C6:W6" si="3">C7</f>
        <v>465259</v>
      </c>
      <c r="D6" s="20">
        <f t="shared" si="3"/>
        <v>47</v>
      </c>
      <c r="E6" s="20">
        <f t="shared" si="3"/>
        <v>1</v>
      </c>
      <c r="F6" s="20">
        <f t="shared" si="3"/>
        <v>0</v>
      </c>
      <c r="G6" s="20">
        <f t="shared" si="3"/>
        <v>0</v>
      </c>
      <c r="H6" s="20" t="str">
        <f t="shared" si="3"/>
        <v>鹿児島県　瀬戸内町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12.26</v>
      </c>
      <c r="Q6" s="21">
        <f t="shared" si="3"/>
        <v>3146</v>
      </c>
      <c r="R6" s="21">
        <f t="shared" si="3"/>
        <v>8294</v>
      </c>
      <c r="S6" s="21">
        <f t="shared" si="3"/>
        <v>239.65</v>
      </c>
      <c r="T6" s="21">
        <f t="shared" si="3"/>
        <v>34.61</v>
      </c>
      <c r="U6" s="21">
        <f t="shared" si="3"/>
        <v>1000</v>
      </c>
      <c r="V6" s="21">
        <f t="shared" si="3"/>
        <v>0.69</v>
      </c>
      <c r="W6" s="21">
        <f t="shared" si="3"/>
        <v>1449.28</v>
      </c>
      <c r="X6" s="22">
        <f>IF(X7="",NA(),X7)</f>
        <v>67.930000000000007</v>
      </c>
      <c r="Y6" s="22">
        <f t="shared" ref="Y6:AG6" si="4">IF(Y7="",NA(),Y7)</f>
        <v>80.900000000000006</v>
      </c>
      <c r="Z6" s="22">
        <f t="shared" si="4"/>
        <v>75.36</v>
      </c>
      <c r="AA6" s="22">
        <f t="shared" si="4"/>
        <v>73.5</v>
      </c>
      <c r="AB6" s="22">
        <f t="shared" si="4"/>
        <v>136.31</v>
      </c>
      <c r="AC6" s="22">
        <f t="shared" si="4"/>
        <v>79.099999999999994</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1733.74</v>
      </c>
      <c r="BF6" s="22">
        <f t="shared" ref="BF6:BN6" si="7">IF(BF7="",NA(),BF7)</f>
        <v>1963.5</v>
      </c>
      <c r="BG6" s="22">
        <f t="shared" si="7"/>
        <v>2328.86</v>
      </c>
      <c r="BH6" s="22">
        <f t="shared" si="7"/>
        <v>2643.6</v>
      </c>
      <c r="BI6" s="22">
        <f t="shared" si="7"/>
        <v>3222.56</v>
      </c>
      <c r="BJ6" s="22">
        <f t="shared" si="7"/>
        <v>1018.52</v>
      </c>
      <c r="BK6" s="22">
        <f t="shared" si="7"/>
        <v>1128.72</v>
      </c>
      <c r="BL6" s="22">
        <f t="shared" si="7"/>
        <v>1125.25</v>
      </c>
      <c r="BM6" s="22">
        <f t="shared" si="7"/>
        <v>1157.05</v>
      </c>
      <c r="BN6" s="22">
        <f t="shared" si="7"/>
        <v>1228.8</v>
      </c>
      <c r="BO6" s="21" t="str">
        <f>IF(BO7="","",IF(BO7="-","【-】","【"&amp;SUBSTITUTE(TEXT(BO7,"#,##0.00"),"-","△")&amp;"】"))</f>
        <v>【1,045.20】</v>
      </c>
      <c r="BP6" s="22">
        <f>IF(BP7="",NA(),BP7)</f>
        <v>55.36</v>
      </c>
      <c r="BQ6" s="22">
        <f t="shared" ref="BQ6:BY6" si="8">IF(BQ7="",NA(),BQ7)</f>
        <v>30.22</v>
      </c>
      <c r="BR6" s="22">
        <f t="shared" si="8"/>
        <v>27.83</v>
      </c>
      <c r="BS6" s="22">
        <f t="shared" si="8"/>
        <v>28.73</v>
      </c>
      <c r="BT6" s="22">
        <f t="shared" si="8"/>
        <v>26.39</v>
      </c>
      <c r="BU6" s="22">
        <f t="shared" si="8"/>
        <v>58.79</v>
      </c>
      <c r="BV6" s="22">
        <f t="shared" si="8"/>
        <v>41.84</v>
      </c>
      <c r="BW6" s="22">
        <f t="shared" si="8"/>
        <v>41.44</v>
      </c>
      <c r="BX6" s="22">
        <f t="shared" si="8"/>
        <v>37.65</v>
      </c>
      <c r="BY6" s="22">
        <f t="shared" si="8"/>
        <v>37.31</v>
      </c>
      <c r="BZ6" s="21" t="str">
        <f>IF(BZ7="","",IF(BZ7="-","【-】","【"&amp;SUBSTITUTE(TEXT(BZ7,"#,##0.00"),"-","△")&amp;"】"))</f>
        <v>【49.51】</v>
      </c>
      <c r="CA6" s="22">
        <f>IF(CA7="",NA(),CA7)</f>
        <v>316.35000000000002</v>
      </c>
      <c r="CB6" s="22">
        <f t="shared" ref="CB6:CJ6" si="9">IF(CB7="",NA(),CB7)</f>
        <v>635.33000000000004</v>
      </c>
      <c r="CC6" s="22">
        <f t="shared" si="9"/>
        <v>676.24</v>
      </c>
      <c r="CD6" s="22">
        <f t="shared" si="9"/>
        <v>662.68</v>
      </c>
      <c r="CE6" s="22">
        <f t="shared" si="9"/>
        <v>675.74</v>
      </c>
      <c r="CF6" s="22">
        <f t="shared" si="9"/>
        <v>298.25</v>
      </c>
      <c r="CG6" s="22">
        <f t="shared" si="9"/>
        <v>390.47</v>
      </c>
      <c r="CH6" s="22">
        <f t="shared" si="9"/>
        <v>403.61</v>
      </c>
      <c r="CI6" s="22">
        <f t="shared" si="9"/>
        <v>442.82</v>
      </c>
      <c r="CJ6" s="22">
        <f t="shared" si="9"/>
        <v>425.76</v>
      </c>
      <c r="CK6" s="21" t="str">
        <f>IF(CK7="","",IF(CK7="-","【-】","【"&amp;SUBSTITUTE(TEXT(CK7,"#,##0.00"),"-","△")&amp;"】"))</f>
        <v>【317.14】</v>
      </c>
      <c r="CL6" s="22">
        <f>IF(CL7="",NA(),CL7)</f>
        <v>50.32</v>
      </c>
      <c r="CM6" s="22">
        <f t="shared" ref="CM6:CU6" si="10">IF(CM7="",NA(),CM7)</f>
        <v>44.59</v>
      </c>
      <c r="CN6" s="22">
        <f t="shared" si="10"/>
        <v>42.58</v>
      </c>
      <c r="CO6" s="22">
        <f t="shared" si="10"/>
        <v>41.49</v>
      </c>
      <c r="CP6" s="22">
        <f t="shared" si="10"/>
        <v>41.37</v>
      </c>
      <c r="CQ6" s="22">
        <f t="shared" si="10"/>
        <v>56.04</v>
      </c>
      <c r="CR6" s="22">
        <f t="shared" si="10"/>
        <v>49.08</v>
      </c>
      <c r="CS6" s="22">
        <f t="shared" si="10"/>
        <v>51.46</v>
      </c>
      <c r="CT6" s="22">
        <f t="shared" si="10"/>
        <v>51.84</v>
      </c>
      <c r="CU6" s="22">
        <f t="shared" si="10"/>
        <v>52.34</v>
      </c>
      <c r="CV6" s="21" t="str">
        <f>IF(CV7="","",IF(CV7="-","【-】","【"&amp;SUBSTITUTE(TEXT(CV7,"#,##0.00"),"-","△")&amp;"】"))</f>
        <v>【55.00】</v>
      </c>
      <c r="CW6" s="22">
        <f>IF(CW7="",NA(),CW7)</f>
        <v>83</v>
      </c>
      <c r="CX6" s="22">
        <f t="shared" ref="CX6:DF6" si="11">IF(CX7="",NA(),CX7)</f>
        <v>83</v>
      </c>
      <c r="CY6" s="22">
        <f t="shared" si="11"/>
        <v>83</v>
      </c>
      <c r="CZ6" s="22">
        <f t="shared" si="11"/>
        <v>83</v>
      </c>
      <c r="DA6" s="22">
        <f t="shared" si="11"/>
        <v>83</v>
      </c>
      <c r="DB6" s="22">
        <f t="shared" si="11"/>
        <v>72.78</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4.1900000000000004</v>
      </c>
      <c r="EE6" s="22">
        <f t="shared" ref="EE6:EM6" si="14">IF(EE7="",NA(),EE7)</f>
        <v>0.86</v>
      </c>
      <c r="EF6" s="21">
        <f t="shared" si="14"/>
        <v>0</v>
      </c>
      <c r="EG6" s="22">
        <f t="shared" si="14"/>
        <v>2.9</v>
      </c>
      <c r="EH6" s="22">
        <f t="shared" si="14"/>
        <v>4.53</v>
      </c>
      <c r="EI6" s="22">
        <f t="shared" si="14"/>
        <v>0.71</v>
      </c>
      <c r="EJ6" s="22">
        <f t="shared" si="14"/>
        <v>0.61</v>
      </c>
      <c r="EK6" s="22">
        <f t="shared" si="14"/>
        <v>0.4</v>
      </c>
      <c r="EL6" s="22">
        <f t="shared" si="14"/>
        <v>0.59</v>
      </c>
      <c r="EM6" s="22">
        <f t="shared" si="14"/>
        <v>0.5</v>
      </c>
      <c r="EN6" s="21" t="str">
        <f>IF(EN7="","",IF(EN7="-","【-】","【"&amp;SUBSTITUTE(TEXT(EN7,"#,##0.00"),"-","△")&amp;"】"))</f>
        <v>【0.40】</v>
      </c>
    </row>
    <row r="7" spans="1:144" s="23" customFormat="1">
      <c r="A7" s="15"/>
      <c r="B7" s="24">
        <v>2023</v>
      </c>
      <c r="C7" s="24">
        <v>465259</v>
      </c>
      <c r="D7" s="24">
        <v>47</v>
      </c>
      <c r="E7" s="24">
        <v>1</v>
      </c>
      <c r="F7" s="24">
        <v>0</v>
      </c>
      <c r="G7" s="24">
        <v>0</v>
      </c>
      <c r="H7" s="24" t="s">
        <v>96</v>
      </c>
      <c r="I7" s="24" t="s">
        <v>97</v>
      </c>
      <c r="J7" s="24" t="s">
        <v>98</v>
      </c>
      <c r="K7" s="24" t="s">
        <v>99</v>
      </c>
      <c r="L7" s="24" t="s">
        <v>100</v>
      </c>
      <c r="M7" s="24" t="s">
        <v>101</v>
      </c>
      <c r="N7" s="25" t="s">
        <v>102</v>
      </c>
      <c r="O7" s="25" t="s">
        <v>103</v>
      </c>
      <c r="P7" s="25">
        <v>12.26</v>
      </c>
      <c r="Q7" s="25">
        <v>3146</v>
      </c>
      <c r="R7" s="25">
        <v>8294</v>
      </c>
      <c r="S7" s="25">
        <v>239.65</v>
      </c>
      <c r="T7" s="25">
        <v>34.61</v>
      </c>
      <c r="U7" s="25">
        <v>1000</v>
      </c>
      <c r="V7" s="25">
        <v>0.69</v>
      </c>
      <c r="W7" s="25">
        <v>1449.28</v>
      </c>
      <c r="X7" s="25">
        <v>67.930000000000007</v>
      </c>
      <c r="Y7" s="25">
        <v>80.900000000000006</v>
      </c>
      <c r="Z7" s="25">
        <v>75.36</v>
      </c>
      <c r="AA7" s="25">
        <v>73.5</v>
      </c>
      <c r="AB7" s="25">
        <v>136.31</v>
      </c>
      <c r="AC7" s="25">
        <v>79.099999999999994</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1733.74</v>
      </c>
      <c r="BF7" s="25">
        <v>1963.5</v>
      </c>
      <c r="BG7" s="25">
        <v>2328.86</v>
      </c>
      <c r="BH7" s="25">
        <v>2643.6</v>
      </c>
      <c r="BI7" s="25">
        <v>3222.56</v>
      </c>
      <c r="BJ7" s="25">
        <v>1018.52</v>
      </c>
      <c r="BK7" s="25">
        <v>1128.72</v>
      </c>
      <c r="BL7" s="25">
        <v>1125.25</v>
      </c>
      <c r="BM7" s="25">
        <v>1157.05</v>
      </c>
      <c r="BN7" s="25">
        <v>1228.8</v>
      </c>
      <c r="BO7" s="25">
        <v>1045.2</v>
      </c>
      <c r="BP7" s="25">
        <v>55.36</v>
      </c>
      <c r="BQ7" s="25">
        <v>30.22</v>
      </c>
      <c r="BR7" s="25">
        <v>27.83</v>
      </c>
      <c r="BS7" s="25">
        <v>28.73</v>
      </c>
      <c r="BT7" s="25">
        <v>26.39</v>
      </c>
      <c r="BU7" s="25">
        <v>58.79</v>
      </c>
      <c r="BV7" s="25">
        <v>41.84</v>
      </c>
      <c r="BW7" s="25">
        <v>41.44</v>
      </c>
      <c r="BX7" s="25">
        <v>37.65</v>
      </c>
      <c r="BY7" s="25">
        <v>37.31</v>
      </c>
      <c r="BZ7" s="25">
        <v>49.51</v>
      </c>
      <c r="CA7" s="25">
        <v>316.35000000000002</v>
      </c>
      <c r="CB7" s="25">
        <v>635.33000000000004</v>
      </c>
      <c r="CC7" s="25">
        <v>676.24</v>
      </c>
      <c r="CD7" s="25">
        <v>662.68</v>
      </c>
      <c r="CE7" s="25">
        <v>675.74</v>
      </c>
      <c r="CF7" s="25">
        <v>298.25</v>
      </c>
      <c r="CG7" s="25">
        <v>390.47</v>
      </c>
      <c r="CH7" s="25">
        <v>403.61</v>
      </c>
      <c r="CI7" s="25">
        <v>442.82</v>
      </c>
      <c r="CJ7" s="25">
        <v>425.76</v>
      </c>
      <c r="CK7" s="25">
        <v>317.14</v>
      </c>
      <c r="CL7" s="25">
        <v>50.32</v>
      </c>
      <c r="CM7" s="25">
        <v>44.59</v>
      </c>
      <c r="CN7" s="25">
        <v>42.58</v>
      </c>
      <c r="CO7" s="25">
        <v>41.49</v>
      </c>
      <c r="CP7" s="25">
        <v>41.37</v>
      </c>
      <c r="CQ7" s="25">
        <v>56.04</v>
      </c>
      <c r="CR7" s="25">
        <v>49.08</v>
      </c>
      <c r="CS7" s="25">
        <v>51.46</v>
      </c>
      <c r="CT7" s="25">
        <v>51.84</v>
      </c>
      <c r="CU7" s="25">
        <v>52.34</v>
      </c>
      <c r="CV7" s="25">
        <v>55</v>
      </c>
      <c r="CW7" s="25">
        <v>83</v>
      </c>
      <c r="CX7" s="25">
        <v>83</v>
      </c>
      <c r="CY7" s="25">
        <v>83</v>
      </c>
      <c r="CZ7" s="25">
        <v>83</v>
      </c>
      <c r="DA7" s="25">
        <v>83</v>
      </c>
      <c r="DB7" s="25">
        <v>72.78</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4.1900000000000004</v>
      </c>
      <c r="EE7" s="25">
        <v>0.86</v>
      </c>
      <c r="EF7" s="25">
        <v>0</v>
      </c>
      <c r="EG7" s="25">
        <v>2.9</v>
      </c>
      <c r="EH7" s="25">
        <v>4.53</v>
      </c>
      <c r="EI7" s="25">
        <v>0.71</v>
      </c>
      <c r="EJ7" s="25">
        <v>0.61</v>
      </c>
      <c r="EK7" s="25">
        <v>0.4</v>
      </c>
      <c r="EL7" s="25">
        <v>0.59</v>
      </c>
      <c r="EM7" s="25">
        <v>0.5</v>
      </c>
      <c r="EN7" s="25">
        <v>0.4</v>
      </c>
    </row>
    <row r="8" spans="1:144">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7" t="s">
        <v>47</v>
      </c>
      <c r="B10" s="28">
        <f>DATEVALUE($B7-B11&amp;"/1/"&amp;B12)</f>
        <v>36892</v>
      </c>
      <c r="C10" s="28">
        <f t="shared" ref="C10:F10" si="15">DATEVALUE($B7-C11&amp;"/1/"&amp;C12)</f>
        <v>37257</v>
      </c>
      <c r="D10" s="28">
        <f t="shared" si="15"/>
        <v>37622</v>
      </c>
      <c r="E10" s="28">
        <f t="shared" si="15"/>
        <v>37987</v>
      </c>
      <c r="F10" s="28">
        <f t="shared" si="15"/>
        <v>38353</v>
      </c>
    </row>
    <row r="11" spans="1:144">
      <c r="B11">
        <v>22</v>
      </c>
      <c r="C11">
        <v>21</v>
      </c>
      <c r="D11">
        <v>20</v>
      </c>
      <c r="E11">
        <v>19</v>
      </c>
      <c r="F11">
        <v>18</v>
      </c>
      <c r="G11" t="s">
        <v>109</v>
      </c>
    </row>
    <row r="12" spans="1:144">
      <c r="B12">
        <v>1</v>
      </c>
      <c r="C12">
        <v>1</v>
      </c>
      <c r="D12">
        <v>1</v>
      </c>
      <c r="E12">
        <v>1</v>
      </c>
      <c r="F12">
        <v>1</v>
      </c>
      <c r="G12" t="s">
        <v>110</v>
      </c>
    </row>
    <row r="13" spans="1:144">
      <c r="B13" t="s">
        <v>111</v>
      </c>
      <c r="C13" t="s">
        <v>111</v>
      </c>
      <c r="D13" t="s">
        <v>111</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2025-02-17T01:58:23Z</cp:lastPrinted>
  <dcterms:created xsi:type="dcterms:W3CDTF">2025-01-24T06:41:26Z</dcterms:created>
  <dcterms:modified xsi:type="dcterms:W3CDTF">2025-02-17T01:58:24Z</dcterms:modified>
  <cp:category/>
</cp:coreProperties>
</file>