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5 瀬戸内町\"/>
    </mc:Choice>
  </mc:AlternateContent>
  <xr:revisionPtr revIDLastSave="0" documentId="13_ncr:1_{AA68DEEE-7757-41B0-A37B-CE9C66180D90}" xr6:coauthVersionLast="36" xr6:coauthVersionMax="36" xr10:uidLastSave="{00000000-0000-0000-0000-000000000000}"/>
  <workbookProtection workbookAlgorithmName="SHA-512" workbookHashValue="0qjBd5aiJeyLvWjV8O/WBGdsDworsJDs3LYuRhmoUSPRfG8kyOJf9dum/FlQFoq5FwkaKBFCawqKjji3H/bRmQ==" workbookSaltValue="4SVNBNVg1YCH1aYqe2ZBoQ==" workbookSpinCount="100000" lockStructure="1"/>
  <bookViews>
    <workbookView xWindow="0" yWindow="0" windowWidth="28800" windowHeight="12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P10" i="4" s="1"/>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BB10" i="4"/>
  <c r="W10" i="4"/>
  <c r="B10" i="4"/>
  <c r="BB8" i="4"/>
  <c r="AT8" i="4"/>
  <c r="AD8" i="4"/>
  <c r="W8" i="4"/>
  <c r="P8" i="4"/>
  <c r="B8" i="4"/>
</calcChain>
</file>

<file path=xl/sharedStrings.xml><?xml version="1.0" encoding="utf-8"?>
<sst xmlns="http://schemas.openxmlformats.org/spreadsheetml/2006/main" count="228" uniqueCount="116">
  <si>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</si>
  <si>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</si>
  <si>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</si>
  <si>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</si>
  <si>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</si>
  <si>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</si>
  <si>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</si>
  <si>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</si>
  <si>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</si>
  <si>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</si>
  <si>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</si>
  <si>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</si>
  <si>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</si>
  <si>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</si>
  <si>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</si>
  <si>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</si>
  <si>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</si>
  <si>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</si>
  <si>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</si>
  <si>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</si>
  <si>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</si>
  <si>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</si>
  <si>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</si>
  <si>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</si>
  <si>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</si>
  <si>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</si>
  <si>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</si>
  <si>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</si>
  <si>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</si>
  <si>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</si>
  <si>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</si>
  <si>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</si>
  <si>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</si>
  <si>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</si>
  <si>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</si>
  <si>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</si>
  <si>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</si>
  <si>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</si>
  <si>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</si>
  <si>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</si>
  <si>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</si>
  <si>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</si>
  <si>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</si>
  <si>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</si>
  <si>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</si>
  <si>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</si>
  <si>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</si>
  <si>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</si>
  <si>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</si>
  <si>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</si>
  <si>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</si>
  <si>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</si>
  <si>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</si>
  <si>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</si>
  <si>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</si>
  <si>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</si>
  <si>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</si>
  <si>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</si>
  <si>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</si>
  <si>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</si>
  <si>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</si>
  <si>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</si>
  <si>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</si>
  <si>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</si>
  <si>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</si>
  <si>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</si>
  <si>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</si>
  <si>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</si>
  <si>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</si>
  <si>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</si>
  <si>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</si>
  <si>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</si>
  <si>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</si>
  <si>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</si>
  <si>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</si>
  <si>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</si>
  <si>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</si>
  <si>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</si>
  <si>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</si>
  <si>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</si>
  <si>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</si>
  <si>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</si>
  <si>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</si>
  <si>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</si>
  <si>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</si>
  <si>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</si>
  <si>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</si>
  <si>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</si>
  <si>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</si>
  <si>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</si>
  <si>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</si>
  <si>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</si>
  <si>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</si>
  <si>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</si>
  <si>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</si>
  <si>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</si>
  <si>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</si>
  <si>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</si>
  <si>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</si>
  <si>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</si>
  <si>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</si>
  <si>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</si>
  <si>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</si>
  <si>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</si>
  <si>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</si>
  <si>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</si>
  <si>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</si>
  <si>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</si>
  <si>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</si>
  <si>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</si>
  <si>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</si>
  <si>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</si>
  <si>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</si>
  <si>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xml:space="preserve"> 令和２年度に簡易水道事業の本島側地区が水道事業会計に移行済みである。　　　　　　　　　　　　　　　　①類似団体平均値と比較すると良好な状況であるが、今後は老朽化に伴う修繕費等の増加が見込まれることから、計画的な経営運営に努める必要がある。
②発生していない。
③全国平均を上回っているが、これからの推移については分析及び評価を慎重に行う必要がある。
④類似団体と比較して約79.61ポイント高い。これは、令和２年度の簡易水道事業との事業統合により、企業債残高が増加したためである。今後、更なる投資規模の分析を行い、経営改善に努めたい。
⑤100％を超えており，平均値を上回っているため適正な状況といえる。
⑥前年度と比較すると約1.13ポイント低下し、類似団体と比較すると約26.12ポイント低い数値となった。類似団体と比較すると下回っており、適正な数値であると思われる。
⑦平均値より下回っており、施設を更新する際には引続き施設の統合やダウンサイジングについて検討する必要がある。
⑧類似団体と比較すると上回っており、良好な施設運営が行えている。</t>
    <rPh sb="7" eb="9">
      <t>カンイ</t>
    </rPh>
    <rPh sb="9" eb="11">
      <t>スイドウ</t>
    </rPh>
    <rPh sb="11" eb="13">
      <t>ジギョウ</t>
    </rPh>
    <rPh sb="14" eb="16">
      <t>ホントウ</t>
    </rPh>
    <rPh sb="16" eb="17">
      <t>ガワ</t>
    </rPh>
    <rPh sb="17" eb="19">
      <t>チク</t>
    </rPh>
    <rPh sb="29" eb="30">
      <t>ズ</t>
    </rPh>
    <rPh sb="75" eb="77">
      <t>コンゴ</t>
    </rPh>
    <rPh sb="244" eb="245">
      <t>サラ</t>
    </rPh>
    <rPh sb="347" eb="348">
      <t>ヒク</t>
    </rPh>
    <rPh sb="414" eb="416">
      <t>シセツ</t>
    </rPh>
    <rPh sb="417" eb="419">
      <t>トウゴウ</t>
    </rPh>
    <phoneticPr fontId="4"/>
  </si>
  <si>
    <t>①平均値より低いが、これは令和２年度の簡易水道事業との事業統合によるものである。前年度と比較すると約2.81ポイント上回ったが、類似団体と比較すると約9.02ポイント下回った。今後、経営改善等の見直しを図り計画的な施設更新が必要である。
②類似団体平均値を下回っているが、近い将来に法定耐用年数に達する管路が多くなっている。
③これから耐用年数に達する管路を多く抱えているので、計画的に更新を実施する。</t>
    <rPh sb="83" eb="84">
      <t>シタ</t>
    </rPh>
    <rPh sb="103" eb="106">
      <t>ケイカクテキ</t>
    </rPh>
    <rPh sb="107" eb="109">
      <t>シセツ</t>
    </rPh>
    <rPh sb="109" eb="111">
      <t>コウシン</t>
    </rPh>
    <phoneticPr fontId="4"/>
  </si>
  <si>
    <t>全体的に経営状況は健全な数値といえるが、施設全体の老朽化が進んでいるので計画的な施設の更新が必要である。今後も経営状況は、同程度に推移していくと思われるが、人口減少を見込んだ適切な規模で効率よく運営していくために、経営戦略に基づき経営の効率化と健全化を図り、持続可能な水道事業の運営に努めたい。</t>
    <rPh sb="0" eb="3">
      <t>ゼンタイテキ</t>
    </rPh>
    <rPh sb="4" eb="6">
      <t>ケイエイ</t>
    </rPh>
    <rPh sb="6" eb="8">
      <t>ジョウキョウ</t>
    </rPh>
    <rPh sb="9" eb="11">
      <t>ケンゼン</t>
    </rPh>
    <rPh sb="12" eb="14">
      <t>スウチ</t>
    </rPh>
    <rPh sb="20" eb="22">
      <t>シセツ</t>
    </rPh>
    <rPh sb="22" eb="24">
      <t>ゼンタイ</t>
    </rPh>
    <rPh sb="25" eb="28">
      <t>ロウキュウカ</t>
    </rPh>
    <rPh sb="29" eb="30">
      <t>スス</t>
    </rPh>
    <rPh sb="36" eb="39">
      <t>ケイカクテキ</t>
    </rPh>
    <rPh sb="40" eb="42">
      <t>シセツ</t>
    </rPh>
    <rPh sb="43" eb="45">
      <t>コウシン</t>
    </rPh>
    <rPh sb="46" eb="48">
      <t>ヒツヨウ</t>
    </rPh>
    <rPh sb="78" eb="80">
      <t>ジンコウ</t>
    </rPh>
    <rPh sb="80" eb="82">
      <t>ゲンショウ</t>
    </rPh>
    <rPh sb="83" eb="85">
      <t>ミコ</t>
    </rPh>
    <rPh sb="87" eb="89">
      <t>テキセツ</t>
    </rPh>
    <rPh sb="90" eb="92">
      <t>キボ</t>
    </rPh>
    <rPh sb="93" eb="95">
      <t>コウリツ</t>
    </rPh>
    <rPh sb="97" eb="99">
      <t>ウンエイ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</si>
</sst>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0.15</c:v>
                </c:pt>
                <c:pt idx="2">
                  <c:v>0.15</c:v>
                </c:pt>
                <c:pt idx="3" formatCode="#,##0.00;&quot;△&quot;#,##0.00">
                  <c:v>0</c:v>
                </c:pt>
                <c:pt idx="4" formatCode="#,##0.00;&quot;△&quot;#,##0.00">
                  <c:v>0</c:v>
                </c:pt>
              </c:numCache>
            </c:numRef>
          </c:val>
          <c:extLst>
            <c:ext xmlns:c16="http://schemas.microsoft.com/office/drawing/2014/chart" uri="{C3380CC4-5D6E-409C-BE32-E72D297353CC}">
              <c16:uniqueId val="{00000000-42E6-4964-A84A-37E9153FFC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42E6-4964-A84A-37E9153FFC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45.28</c:v>
                </c:pt>
                <c:pt idx="1">
                  <c:v>45.47</c:v>
                </c:pt>
                <c:pt idx="2">
                  <c:v>44.88</c:v>
                </c:pt>
                <c:pt idx="3">
                  <c:v>43.64</c:v>
                </c:pt>
                <c:pt idx="4">
                  <c:v>42.88</c:v>
                </c:pt>
              </c:numCache>
            </c:numRef>
          </c:val>
          <c:extLst>
            <c:ext xmlns:c16="http://schemas.microsoft.com/office/drawing/2014/chart" uri="{C3380CC4-5D6E-409C-BE32-E72D297353CC}">
              <c16:uniqueId val="{00000000-D205-4E86-9460-F7C0B4E7DD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D205-4E86-9460-F7C0B4E7DD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81.8</c:v>
                </c:pt>
                <c:pt idx="1">
                  <c:v>85</c:v>
                </c:pt>
                <c:pt idx="2">
                  <c:v>85</c:v>
                </c:pt>
                <c:pt idx="3">
                  <c:v>85</c:v>
                </c:pt>
                <c:pt idx="4">
                  <c:v>85</c:v>
                </c:pt>
              </c:numCache>
            </c:numRef>
          </c:val>
          <c:extLst>
            <c:ext xmlns:c16="http://schemas.microsoft.com/office/drawing/2014/chart" uri="{C3380CC4-5D6E-409C-BE32-E72D297353CC}">
              <c16:uniqueId val="{00000000-F8FA-4F9B-82D0-C2CACC8C41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F8FA-4F9B-82D0-C2CACC8C41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112.47</c:v>
                </c:pt>
                <c:pt idx="1">
                  <c:v>109.84</c:v>
                </c:pt>
                <c:pt idx="2">
                  <c:v>108.55</c:v>
                </c:pt>
                <c:pt idx="3">
                  <c:v>116.69</c:v>
                </c:pt>
                <c:pt idx="4">
                  <c:v>120.1</c:v>
                </c:pt>
              </c:numCache>
            </c:numRef>
          </c:val>
          <c:extLst>
            <c:ext xmlns:c16="http://schemas.microsoft.com/office/drawing/2014/chart" uri="{C3380CC4-5D6E-409C-BE32-E72D297353CC}">
              <c16:uniqueId val="{00000000-50EB-4976-BB1C-7F6FB24F695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50EB-4976-BB1C-7F6FB24F695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60.57</c:v>
                </c:pt>
                <c:pt idx="1">
                  <c:v>33.72</c:v>
                </c:pt>
                <c:pt idx="2">
                  <c:v>36.86</c:v>
                </c:pt>
                <c:pt idx="3">
                  <c:v>39.549999999999997</c:v>
                </c:pt>
                <c:pt idx="4">
                  <c:v>42.36</c:v>
                </c:pt>
              </c:numCache>
            </c:numRef>
          </c:val>
          <c:extLst>
            <c:ext xmlns:c16="http://schemas.microsoft.com/office/drawing/2014/chart" uri="{C3380CC4-5D6E-409C-BE32-E72D297353CC}">
              <c16:uniqueId val="{00000000-5682-4B9D-8F47-CA3E6A707A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5682-4B9D-8F47-CA3E6A707A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
                  <c:v>0</c:v>
                </c:pt>
                <c:pt idx="1">
                  <c:v>3.06</c:v>
                </c:pt>
                <c:pt idx="2">
                  <c:v>3.06</c:v>
                </c:pt>
                <c:pt idx="3">
                  <c:v>3.06</c:v>
                </c:pt>
                <c:pt idx="4">
                  <c:v>12.45</c:v>
                </c:pt>
              </c:numCache>
            </c:numRef>
          </c:val>
          <c:extLst>
            <c:ext xmlns:c16="http://schemas.microsoft.com/office/drawing/2014/chart" uri="{C3380CC4-5D6E-409C-BE32-E72D297353CC}">
              <c16:uniqueId val="{00000000-742A-4901-B2D8-FF2B103FE1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742A-4901-B2D8-FF2B103FE1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
                  <c:v>0</c:v>
                </c:pt>
                <c:pt idx="1">
                  <c:v>47.12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93A-4081-AB27-547B9AAB73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A93A-4081-AB27-547B9AAB73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700.21</c:v>
                </c:pt>
                <c:pt idx="1">
                  <c:v>464.5</c:v>
                </c:pt>
                <c:pt idx="2">
                  <c:v>411.28</c:v>
                </c:pt>
                <c:pt idx="3">
                  <c:v>482.69</c:v>
                </c:pt>
                <c:pt idx="4">
                  <c:v>561.53</c:v>
                </c:pt>
              </c:numCache>
            </c:numRef>
          </c:val>
          <c:extLst>
            <c:ext xmlns:c16="http://schemas.microsoft.com/office/drawing/2014/chart" uri="{C3380CC4-5D6E-409C-BE32-E72D297353CC}">
              <c16:uniqueId val="{00000000-4BAD-46A1-AFB5-4204EDB447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4BAD-46A1-AFB5-4204EDB447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471.65</c:v>
                </c:pt>
                <c:pt idx="1">
                  <c:v>673.48</c:v>
                </c:pt>
                <c:pt idx="2">
                  <c:v>636.85</c:v>
                </c:pt>
                <c:pt idx="3">
                  <c:v>615.49</c:v>
                </c:pt>
                <c:pt idx="4">
                  <c:v>594.75</c:v>
                </c:pt>
              </c:numCache>
            </c:numRef>
          </c:val>
          <c:extLst>
            <c:ext xmlns:c16="http://schemas.microsoft.com/office/drawing/2014/chart" uri="{C3380CC4-5D6E-409C-BE32-E72D297353CC}">
              <c16:uniqueId val="{00000000-5321-43AA-AA4A-1D3EA3EFC5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5321-43AA-AA4A-1D3EA3EFC5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111.26</c:v>
                </c:pt>
                <c:pt idx="1">
                  <c:v>101.37</c:v>
                </c:pt>
                <c:pt idx="2">
                  <c:v>101.98</c:v>
                </c:pt>
                <c:pt idx="3">
                  <c:v>111.83</c:v>
                </c:pt>
                <c:pt idx="4">
                  <c:v>115.36</c:v>
                </c:pt>
              </c:numCache>
            </c:numRef>
          </c:val>
          <c:extLst>
            <c:ext xmlns:c16="http://schemas.microsoft.com/office/drawing/2014/chart" uri="{C3380CC4-5D6E-409C-BE32-E72D297353CC}">
              <c16:uniqueId val="{00000000-ADEB-46E4-A819-5F56897A8F9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DEB-46E4-A819-5F56897A8F9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209.95</c:v>
                </c:pt>
                <c:pt idx="1">
                  <c:v>220.42</c:v>
                </c:pt>
                <c:pt idx="2">
                  <c:v>223.37</c:v>
                </c:pt>
                <c:pt idx="3">
                  <c:v>205.22</c:v>
                </c:pt>
                <c:pt idx="4">
                  <c:v>204.09</c:v>
                </c:pt>
              </c:numCache>
            </c:numRef>
          </c:val>
          <c:extLst>
            <c:ext xmlns:c16="http://schemas.microsoft.com/office/drawing/2014/chart" uri="{C3380CC4-5D6E-409C-BE32-E72D297353CC}">
              <c16:uniqueId val="{00000000-5CF7-47BC-90F0-1B3AC513781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5CF7-47BC-90F0-1B3AC513781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鹿児島県　瀬戸内町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8294</v>
      </c>
      <c r="AM8" s="44"/>
      <c r="AN8" s="44"/>
      <c r="AO8" s="44"/>
      <c r="AP8" s="44"/>
      <c r="AQ8" s="44"/>
      <c r="AR8" s="44"/>
      <c r="AS8" s="44"/>
      <c r="AT8" s="45">
        <f>データ!$S$6</f>
        <v>239.65</v>
      </c>
      <c r="AU8" s="46"/>
      <c r="AV8" s="46"/>
      <c r="AW8" s="46"/>
      <c r="AX8" s="46"/>
      <c r="AY8" s="46"/>
      <c r="AZ8" s="46"/>
      <c r="BA8" s="46"/>
      <c r="BB8" s="47">
        <f>データ!$T$6</f>
        <v>34.61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60.8</v>
      </c>
      <c r="J10" s="46"/>
      <c r="K10" s="46"/>
      <c r="L10" s="46"/>
      <c r="M10" s="46"/>
      <c r="N10" s="46"/>
      <c r="O10" s="80"/>
      <c r="P10" s="47">
        <f>データ!$P$6</f>
        <v>85.85</v>
      </c>
      <c r="Q10" s="47"/>
      <c r="R10" s="47"/>
      <c r="S10" s="47"/>
      <c r="T10" s="47"/>
      <c r="U10" s="47"/>
      <c r="V10" s="47"/>
      <c r="W10" s="44">
        <f>データ!$Q$6</f>
        <v>4202</v>
      </c>
      <c r="X10" s="44"/>
      <c r="Y10" s="44"/>
      <c r="Z10" s="44"/>
      <c r="AA10" s="44"/>
      <c r="AB10" s="44"/>
      <c r="AC10" s="44"/>
      <c r="AD10" s="2"/>
      <c r="AE10" s="2"/>
      <c r="AF10" s="2"/>
      <c r="AG10" s="2"/>
      <c r="AH10" s="2"/>
      <c r="AI10" s="2"/>
      <c r="AJ10" s="2"/>
      <c r="AK10" s="2"/>
      <c r="AL10" s="44">
        <f>データ!$U$6</f>
        <v>7002</v>
      </c>
      <c r="AM10" s="44"/>
      <c r="AN10" s="44"/>
      <c r="AO10" s="44"/>
      <c r="AP10" s="44"/>
      <c r="AQ10" s="44"/>
      <c r="AR10" s="44"/>
      <c r="AS10" s="44"/>
      <c r="AT10" s="45">
        <f>データ!$V$6</f>
        <v>1.55</v>
      </c>
      <c r="AU10" s="46"/>
      <c r="AV10" s="46"/>
      <c r="AW10" s="46"/>
      <c r="AX10" s="46"/>
      <c r="AY10" s="46"/>
      <c r="AZ10" s="46"/>
      <c r="BA10" s="46"/>
      <c r="BB10" s="47">
        <f>データ!$W$6</f>
        <v>4517.42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114</v>
      </c>
      <c r="BM47" s="82"/>
      <c r="BN47" s="82"/>
      <c r="BO47" s="82"/>
      <c r="BP47" s="82"/>
      <c r="BQ47" s="82"/>
      <c r="BR47" s="82"/>
      <c r="BS47" s="82"/>
      <c r="BT47" s="82"/>
      <c r="BU47" s="82"/>
      <c r="BV47" s="82"/>
      <c r="BW47" s="82"/>
      <c r="BX47" s="82"/>
      <c r="BY47" s="82"/>
      <c r="BZ47" s="8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115</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GhHQ41ydZ+1sljwvT+7FwmGe2WyrM5nc6OKgzZ10A0HfAjurbTbXUm2Mt0MO27bGIsvH26pDIwXKk93T+VPcA==" saltValue="UE8SXPu+BrAHFkt6sIIU7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465259</v>
      </c>
      <c r="D6" s="20">
        <f t="shared" si="3"/>
        <v>46</v>
      </c>
      <c r="E6" s="20">
        <f t="shared" si="3"/>
        <v>1</v>
      </c>
      <c r="F6" s="20">
        <f t="shared" si="3"/>
        <v>0</v>
      </c>
      <c r="G6" s="20">
        <f t="shared" si="3"/>
        <v>1</v>
      </c>
      <c r="H6" s="20" t="str">
        <f t="shared" si="3"/>
        <v>鹿児島県　瀬戸内町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60.8</v>
      </c>
      <c r="P6" s="21">
        <f t="shared" si="3"/>
        <v>85.85</v>
      </c>
      <c r="Q6" s="21">
        <f t="shared" si="3"/>
        <v>4202</v>
      </c>
      <c r="R6" s="21">
        <f t="shared" si="3"/>
        <v>8294</v>
      </c>
      <c r="S6" s="21">
        <f t="shared" si="3"/>
        <v>239.65</v>
      </c>
      <c r="T6" s="21">
        <f t="shared" si="3"/>
        <v>34.61</v>
      </c>
      <c r="U6" s="21">
        <f t="shared" si="3"/>
        <v>7002</v>
      </c>
      <c r="V6" s="21">
        <f t="shared" si="3"/>
        <v>1.55</v>
      </c>
      <c r="W6" s="21">
        <f t="shared" si="3"/>
        <v>4517.42</v>
      </c>
      <c r="X6" s="22">
        <f>IF(X7="",NA(),X7)</f>
        <v>112.47</v>
      </c>
      <c r="Y6" s="22">
        <f t="shared" ref="Y6:AG6" si="4">IF(Y7="",NA(),Y7)</f>
        <v>109.84</v>
      </c>
      <c r="Z6" s="22">
        <f t="shared" si="4"/>
        <v>108.55</v>
      </c>
      <c r="AA6" s="22">
        <f t="shared" si="4"/>
        <v>116.69</v>
      </c>
      <c r="AB6" s="22">
        <f t="shared" si="4"/>
        <v>120.1</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2">
        <f t="shared" ref="AJ6:AR6" si="5">IF(AJ7="",NA(),AJ7)</f>
        <v>47.12</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700.21</v>
      </c>
      <c r="AU6" s="22">
        <f t="shared" ref="AU6:BC6" si="6">IF(AU7="",NA(),AU7)</f>
        <v>464.5</v>
      </c>
      <c r="AV6" s="22">
        <f t="shared" si="6"/>
        <v>411.28</v>
      </c>
      <c r="AW6" s="22">
        <f t="shared" si="6"/>
        <v>482.69</v>
      </c>
      <c r="AX6" s="22">
        <f t="shared" si="6"/>
        <v>561.53</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471.65</v>
      </c>
      <c r="BF6" s="22">
        <f t="shared" ref="BF6:BN6" si="7">IF(BF7="",NA(),BF7)</f>
        <v>673.48</v>
      </c>
      <c r="BG6" s="22">
        <f t="shared" si="7"/>
        <v>636.85</v>
      </c>
      <c r="BH6" s="22">
        <f t="shared" si="7"/>
        <v>615.49</v>
      </c>
      <c r="BI6" s="22">
        <f t="shared" si="7"/>
        <v>594.75</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111.26</v>
      </c>
      <c r="BQ6" s="22">
        <f t="shared" ref="BQ6:BY6" si="8">IF(BQ7="",NA(),BQ7)</f>
        <v>101.37</v>
      </c>
      <c r="BR6" s="22">
        <f t="shared" si="8"/>
        <v>101.98</v>
      </c>
      <c r="BS6" s="22">
        <f t="shared" si="8"/>
        <v>111.83</v>
      </c>
      <c r="BT6" s="22">
        <f t="shared" si="8"/>
        <v>115.36</v>
      </c>
      <c r="BU6" s="22">
        <f t="shared" si="8"/>
        <v>87.11</v>
      </c>
      <c r="BV6" s="22">
        <f t="shared" si="8"/>
        <v>82.78</v>
      </c>
      <c r="BW6" s="22">
        <f t="shared" si="8"/>
        <v>84.82</v>
      </c>
      <c r="BX6" s="22">
        <f t="shared" si="8"/>
        <v>82.29</v>
      </c>
      <c r="BY6" s="22">
        <f t="shared" si="8"/>
        <v>84.16</v>
      </c>
      <c r="BZ6" s="21" t="str">
        <f>IF(BZ7="","",IF(BZ7="-","【-】","【"&amp;SUBSTITUTE(TEXT(BZ7,"#,##0.00"),"-","△")&amp;"】"))</f>
        <v>【97.82】</v>
      </c>
      <c r="CA6" s="22">
        <f>IF(CA7="",NA(),CA7)</f>
        <v>209.95</v>
      </c>
      <c r="CB6" s="22">
        <f t="shared" ref="CB6:CJ6" si="9">IF(CB7="",NA(),CB7)</f>
        <v>220.42</v>
      </c>
      <c r="CC6" s="22">
        <f t="shared" si="9"/>
        <v>223.37</v>
      </c>
      <c r="CD6" s="22">
        <f t="shared" si="9"/>
        <v>205.22</v>
      </c>
      <c r="CE6" s="22">
        <f t="shared" si="9"/>
        <v>204.09</v>
      </c>
      <c r="CF6" s="22">
        <f t="shared" si="9"/>
        <v>223.98</v>
      </c>
      <c r="CG6" s="22">
        <f t="shared" si="9"/>
        <v>225.09</v>
      </c>
      <c r="CH6" s="22">
        <f t="shared" si="9"/>
        <v>224.82</v>
      </c>
      <c r="CI6" s="22">
        <f t="shared" si="9"/>
        <v>230.85</v>
      </c>
      <c r="CJ6" s="22">
        <f t="shared" si="9"/>
        <v>230.21</v>
      </c>
      <c r="CK6" s="21" t="str">
        <f>IF(CK7="","",IF(CK7="-","【-】","【"&amp;SUBSTITUTE(TEXT(CK7,"#,##0.00"),"-","△")&amp;"】"))</f>
        <v>【177.56】</v>
      </c>
      <c r="CL6" s="22">
        <f>IF(CL7="",NA(),CL7)</f>
        <v>45.28</v>
      </c>
      <c r="CM6" s="22">
        <f t="shared" ref="CM6:CU6" si="10">IF(CM7="",NA(),CM7)</f>
        <v>45.47</v>
      </c>
      <c r="CN6" s="22">
        <f t="shared" si="10"/>
        <v>44.88</v>
      </c>
      <c r="CO6" s="22">
        <f t="shared" si="10"/>
        <v>43.64</v>
      </c>
      <c r="CP6" s="22">
        <f t="shared" si="10"/>
        <v>42.88</v>
      </c>
      <c r="CQ6" s="22">
        <f t="shared" si="10"/>
        <v>49.64</v>
      </c>
      <c r="CR6" s="22">
        <f t="shared" si="10"/>
        <v>49.38</v>
      </c>
      <c r="CS6" s="22">
        <f t="shared" si="10"/>
        <v>50.09</v>
      </c>
      <c r="CT6" s="22">
        <f t="shared" si="10"/>
        <v>50.1</v>
      </c>
      <c r="CU6" s="22">
        <f t="shared" si="10"/>
        <v>49.76</v>
      </c>
      <c r="CV6" s="21" t="str">
        <f>IF(CV7="","",IF(CV7="-","【-】","【"&amp;SUBSTITUTE(TEXT(CV7,"#,##0.00"),"-","△")&amp;"】"))</f>
        <v>【59.81】</v>
      </c>
      <c r="CW6" s="22">
        <f>IF(CW7="",NA(),CW7)</f>
        <v>81.8</v>
      </c>
      <c r="CX6" s="22">
        <f t="shared" ref="CX6:DF6" si="11">IF(CX7="",NA(),CX7)</f>
        <v>85</v>
      </c>
      <c r="CY6" s="22">
        <f t="shared" si="11"/>
        <v>85</v>
      </c>
      <c r="CZ6" s="22">
        <f t="shared" si="11"/>
        <v>85</v>
      </c>
      <c r="DA6" s="22">
        <f t="shared" si="11"/>
        <v>85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60.57</v>
      </c>
      <c r="DI6" s="22">
        <f t="shared" ref="DI6:DQ6" si="12">IF(DI7="",NA(),DI7)</f>
        <v>33.72</v>
      </c>
      <c r="DJ6" s="22">
        <f t="shared" si="12"/>
        <v>36.86</v>
      </c>
      <c r="DK6" s="22">
        <f t="shared" si="12"/>
        <v>39.549999999999997</v>
      </c>
      <c r="DL6" s="22">
        <f t="shared" si="12"/>
        <v>42.36</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2">
        <f t="shared" ref="DT6:EB6" si="13">IF(DT7="",NA(),DT7)</f>
        <v>3.06</v>
      </c>
      <c r="DU6" s="22">
        <f t="shared" si="13"/>
        <v>3.06</v>
      </c>
      <c r="DV6" s="22">
        <f t="shared" si="13"/>
        <v>3.06</v>
      </c>
      <c r="DW6" s="22">
        <f t="shared" si="13"/>
        <v>12.45</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2">
        <f t="shared" ref="EE6:EM6" si="14">IF(EE7="",NA(),EE7)</f>
        <v>0.15</v>
      </c>
      <c r="EF6" s="22">
        <f t="shared" si="14"/>
        <v>0.15</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465259</v>
      </c>
      <c r="D7" s="24">
        <v>46</v>
      </c>
      <c r="E7" s="24">
        <v>1</v>
      </c>
      <c r="F7" s="24">
        <v>0</v>
      </c>
      <c r="G7" s="24">
        <v>1</v>
      </c>
      <c r="H7" s="24" t="s">
        <v>93</v>
      </c>
      <c r="I7" s="24" t="s">
        <v>94</v>
      </c>
      <c r="J7" s="24" t="s">
        <v>95</v>
      </c>
      <c r="K7" s="24" t="s">
        <v>96</v>
      </c>
      <c r="L7" s="24" t="s">
        <v>97</v>
      </c>
      <c r="M7" s="24" t="s">
        <v>98</v>
      </c>
      <c r="N7" s="25" t="s">
        <v>99</v>
      </c>
      <c r="O7" s="25">
        <v>60.8</v>
      </c>
      <c r="P7" s="25">
        <v>85.85</v>
      </c>
      <c r="Q7" s="25">
        <v>4202</v>
      </c>
      <c r="R7" s="25">
        <v>8294</v>
      </c>
      <c r="S7" s="25">
        <v>239.65</v>
      </c>
      <c r="T7" s="25">
        <v>34.61</v>
      </c>
      <c r="U7" s="25">
        <v>7002</v>
      </c>
      <c r="V7" s="25">
        <v>1.55</v>
      </c>
      <c r="W7" s="25">
        <v>4517.42</v>
      </c>
      <c r="X7" s="25">
        <v>112.47</v>
      </c>
      <c r="Y7" s="25">
        <v>109.84</v>
      </c>
      <c r="Z7" s="25">
        <v>108.55</v>
      </c>
      <c r="AA7" s="25">
        <v>116.69</v>
      </c>
      <c r="AB7" s="25">
        <v>120.1</v>
      </c>
      <c r="AC7" s="25">
        <v>104.35</v>
      </c>
      <c r="AD7" s="25">
        <v>105.34</v>
      </c>
      <c r="AE7" s="25">
        <v>105.77</v>
      </c>
      <c r="AF7" s="25">
        <v>104.82</v>
      </c>
      <c r="AG7" s="25">
        <v>106.46</v>
      </c>
      <c r="AH7" s="25">
        <v>108.24</v>
      </c>
      <c r="AI7" s="25">
        <v>0</v>
      </c>
      <c r="AJ7" s="25">
        <v>47.12</v>
      </c>
      <c r="AK7" s="25">
        <v>0</v>
      </c>
      <c r="AL7" s="25">
        <v>0</v>
      </c>
      <c r="AM7" s="25">
        <v>0</v>
      </c>
      <c r="AN7" s="25">
        <v>21.69</v>
      </c>
      <c r="AO7" s="25">
        <v>24.04</v>
      </c>
      <c r="AP7" s="25">
        <v>28.03</v>
      </c>
      <c r="AQ7" s="25">
        <v>26.73</v>
      </c>
      <c r="AR7" s="25">
        <v>27.85</v>
      </c>
      <c r="AS7" s="25">
        <v>1.5</v>
      </c>
      <c r="AT7" s="25">
        <v>700.21</v>
      </c>
      <c r="AU7" s="25">
        <v>464.5</v>
      </c>
      <c r="AV7" s="25">
        <v>411.28</v>
      </c>
      <c r="AW7" s="25">
        <v>482.69</v>
      </c>
      <c r="AX7" s="25">
        <v>561.53</v>
      </c>
      <c r="AY7" s="25">
        <v>301.04000000000002</v>
      </c>
      <c r="AZ7" s="25">
        <v>305.08</v>
      </c>
      <c r="BA7" s="25">
        <v>305.33999999999997</v>
      </c>
      <c r="BB7" s="25">
        <v>310.01</v>
      </c>
      <c r="BC7" s="25">
        <v>311.12</v>
      </c>
      <c r="BD7" s="25">
        <v>243.36</v>
      </c>
      <c r="BE7" s="25">
        <v>471.65</v>
      </c>
      <c r="BF7" s="25">
        <v>673.48</v>
      </c>
      <c r="BG7" s="25">
        <v>636.85</v>
      </c>
      <c r="BH7" s="25">
        <v>615.49</v>
      </c>
      <c r="BI7" s="25">
        <v>594.75</v>
      </c>
      <c r="BJ7" s="25">
        <v>551.62</v>
      </c>
      <c r="BK7" s="25">
        <v>585.59</v>
      </c>
      <c r="BL7" s="25">
        <v>561.34</v>
      </c>
      <c r="BM7" s="25">
        <v>538.33000000000004</v>
      </c>
      <c r="BN7" s="25">
        <v>515.14</v>
      </c>
      <c r="BO7" s="25">
        <v>265.93</v>
      </c>
      <c r="BP7" s="25">
        <v>111.26</v>
      </c>
      <c r="BQ7" s="25">
        <v>101.37</v>
      </c>
      <c r="BR7" s="25">
        <v>101.98</v>
      </c>
      <c r="BS7" s="25">
        <v>111.83</v>
      </c>
      <c r="BT7" s="25">
        <v>115.36</v>
      </c>
      <c r="BU7" s="25">
        <v>87.11</v>
      </c>
      <c r="BV7" s="25">
        <v>82.78</v>
      </c>
      <c r="BW7" s="25">
        <v>84.82</v>
      </c>
      <c r="BX7" s="25">
        <v>82.29</v>
      </c>
      <c r="BY7" s="25">
        <v>84.16</v>
      </c>
      <c r="BZ7" s="25">
        <v>97.82</v>
      </c>
      <c r="CA7" s="25">
        <v>209.95</v>
      </c>
      <c r="CB7" s="25">
        <v>220.42</v>
      </c>
      <c r="CC7" s="25">
        <v>223.37</v>
      </c>
      <c r="CD7" s="25">
        <v>205.22</v>
      </c>
      <c r="CE7" s="25">
        <v>204.09</v>
      </c>
      <c r="CF7" s="25">
        <v>223.98</v>
      </c>
      <c r="CG7" s="25">
        <v>225.09</v>
      </c>
      <c r="CH7" s="25">
        <v>224.82</v>
      </c>
      <c r="CI7" s="25">
        <v>230.85</v>
      </c>
      <c r="CJ7" s="25">
        <v>230.21</v>
      </c>
      <c r="CK7" s="25">
        <v>177.56</v>
      </c>
      <c r="CL7" s="25">
        <v>45.28</v>
      </c>
      <c r="CM7" s="25">
        <v>45.47</v>
      </c>
      <c r="CN7" s="25">
        <v>44.88</v>
      </c>
      <c r="CO7" s="25">
        <v>43.64</v>
      </c>
      <c r="CP7" s="25">
        <v>42.88</v>
      </c>
      <c r="CQ7" s="25">
        <v>49.64</v>
      </c>
      <c r="CR7" s="25">
        <v>49.38</v>
      </c>
      <c r="CS7" s="25">
        <v>50.09</v>
      </c>
      <c r="CT7" s="25">
        <v>50.1</v>
      </c>
      <c r="CU7" s="25">
        <v>49.76</v>
      </c>
      <c r="CV7" s="25">
        <v>59.81</v>
      </c>
      <c r="CW7" s="25">
        <v>81.8</v>
      </c>
      <c r="CX7" s="25">
        <v>85</v>
      </c>
      <c r="CY7" s="25">
        <v>85</v>
      </c>
      <c r="CZ7" s="25">
        <v>85</v>
      </c>
      <c r="DA7" s="25">
        <v>85</v>
      </c>
      <c r="DB7" s="25">
        <v>78.09</v>
      </c>
      <c r="DC7" s="25">
        <v>78.010000000000005</v>
      </c>
      <c r="DD7" s="25">
        <v>77.599999999999994</v>
      </c>
      <c r="DE7" s="25">
        <v>77.3</v>
      </c>
      <c r="DF7" s="25">
        <v>76.64</v>
      </c>
      <c r="DG7" s="25">
        <v>89.42</v>
      </c>
      <c r="DH7" s="25">
        <v>60.57</v>
      </c>
      <c r="DI7" s="25">
        <v>33.72</v>
      </c>
      <c r="DJ7" s="25">
        <v>36.86</v>
      </c>
      <c r="DK7" s="25">
        <v>39.549999999999997</v>
      </c>
      <c r="DL7" s="25">
        <v>42.36</v>
      </c>
      <c r="DM7" s="25">
        <v>47.31</v>
      </c>
      <c r="DN7" s="25">
        <v>47.5</v>
      </c>
      <c r="DO7" s="25">
        <v>48.41</v>
      </c>
      <c r="DP7" s="25">
        <v>50.02</v>
      </c>
      <c r="DQ7" s="25">
        <v>51.38</v>
      </c>
      <c r="DR7" s="25">
        <v>52.02</v>
      </c>
      <c r="DS7" s="25">
        <v>0</v>
      </c>
      <c r="DT7" s="25">
        <v>3.06</v>
      </c>
      <c r="DU7" s="25">
        <v>3.06</v>
      </c>
      <c r="DV7" s="25">
        <v>3.06</v>
      </c>
      <c r="DW7" s="25">
        <v>12.45</v>
      </c>
      <c r="DX7" s="25">
        <v>16.77</v>
      </c>
      <c r="DY7" s="25">
        <v>17.399999999999999</v>
      </c>
      <c r="DZ7" s="25">
        <v>18.64</v>
      </c>
      <c r="EA7" s="25">
        <v>19.510000000000002</v>
      </c>
      <c r="EB7" s="25">
        <v>21.6</v>
      </c>
      <c r="EC7" s="25">
        <v>25.37</v>
      </c>
      <c r="ED7" s="25">
        <v>0</v>
      </c>
      <c r="EE7" s="25">
        <v>0.15</v>
      </c>
      <c r="EF7" s="25">
        <v>0.15</v>
      </c>
      <c r="EG7" s="25">
        <v>0</v>
      </c>
      <c r="EH7" s="25">
        <v>0</v>
      </c>
      <c r="EI7" s="25">
        <v>0.47</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2025-02-17T01:57:36Z</cp:lastPrinted>
  <dcterms:created xsi:type="dcterms:W3CDTF">2025-01-24T06:56:34Z</dcterms:created>
  <dcterms:modified xsi:type="dcterms:W3CDTF">2025-02-17T01:57:38Z</dcterms:modified>
  <cp:category/>
</cp:coreProperties>
</file>