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完成版\34 宇検村\"/>
    </mc:Choice>
  </mc:AlternateContent>
  <xr:revisionPtr revIDLastSave="0" documentId="13_ncr:1_{1C823E28-1796-4E0F-B4C2-84343C830553}" xr6:coauthVersionLast="36" xr6:coauthVersionMax="47" xr10:uidLastSave="{00000000-0000-0000-0000-000000000000}"/>
  <workbookProtection workbookAlgorithmName="SHA-512" workbookHashValue="+cC5I8Ol0EFAKURndIAEGWHDpM3h5O2sGKydh3zCb5uNmpqt/uyizKeijoBkEkFvtDcIlO78o/hkmGnuQVXCrA==" workbookSaltValue="yudCdFVe3VbuIA9ZLDaPZA==" workbookSpinCount="100000" lockStructure="1"/>
  <bookViews>
    <workbookView xWindow="2868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6" i="4"/>
  <c r="E86" i="4"/>
  <c r="AT10" i="4"/>
  <c r="AL10" i="4"/>
  <c r="I10" i="4"/>
  <c r="AL8" i="4"/>
  <c r="P8" i="4"/>
  <c r="I8" i="4"/>
</calcChain>
</file>

<file path=xl/sharedStrings.xml><?xml version="1.0" encoding="utf-8"?>
<sst xmlns="http://schemas.openxmlformats.org/spreadsheetml/2006/main" count="236" uniqueCount="120">
  <si>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</si>
  <si>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</si>
  <si>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</si>
  <si>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</si>
  <si>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</si>
  <si>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</si>
  <si>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</si>
  <si>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</si>
  <si>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</si>
  <si>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</si>
  <si>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</si>
  <si>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</si>
  <si>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</si>
  <si>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</si>
  <si>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</si>
  <si>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</si>
  <si>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</si>
  <si>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</si>
  <si>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</si>
  <si>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</si>
  <si>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</si>
  <si>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</si>
  <si>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</si>
  <si>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</si>
  <si>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</si>
  <si>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</si>
  <si>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</si>
  <si>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</si>
  <si>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</si>
  <si>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</si>
  <si>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</si>
  <si>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</si>
  <si>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</si>
  <si>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</si>
  <si>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</si>
  <si>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</si>
  <si>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</si>
  <si>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</si>
  <si>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</si>
  <si>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</si>
  <si>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</si>
  <si>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</si>
  <si>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</si>
  <si>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</si>
  <si>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</si>
  <si>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</si>
  <si>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</si>
  <si>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</si>
  <si>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</si>
  <si>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</si>
  <si>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</si>
  <si>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</si>
  <si>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</si>
  <si>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</si>
  <si>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</si>
  <si>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</si>
  <si>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</si>
  <si>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</si>
  <si>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</si>
  <si>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</si>
  <si>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</si>
  <si>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</si>
  <si>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</si>
  <si>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</si>
  <si>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</si>
  <si>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</si>
  <si>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</si>
  <si>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</si>
  <si>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</si>
  <si>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</si>
  <si>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</si>
  <si>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</si>
  <si>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</si>
  <si>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</si>
  <si>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</si>
  <si>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</si>
  <si>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</si>
  <si>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</si>
  <si>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</si>
  <si>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</si>
  <si>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</si>
  <si>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</si>
  <si>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</si>
  <si>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</si>
  <si>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</si>
  <si>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</si>
  <si>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</si>
  <si>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</si>
  <si>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</si>
  <si>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</si>
  <si>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</si>
  <si>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</si>
  <si>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</si>
  <si>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</si>
  <si>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</si>
  <si>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</si>
  <si>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</si>
  <si>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</si>
  <si>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宇検村</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</si>
  <si>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</si>
  <si>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</si>
  <si>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</si>
  <si>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</si>
  <si>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</si>
  <si>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</si>
  <si>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</si>
  <si>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</si>
  <si>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</si>
  <si>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</si>
  <si>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</si>
  <si>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</si>
  <si>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</si>
  <si>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</si>
  <si>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</si>
  <si>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</si>
  <si>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</si>
  <si>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</si>
  <si>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③管渠改善率について　　　　　　　　　　　　　　　　　　　　　法定耐用年数の半分未満の期間しか経っていないため、更新は行っていない。</t>
    <rPh sb="1" eb="2">
      <t>カン</t>
    </rPh>
    <rPh sb="2" eb="3">
      <t>ミゾ</t>
    </rPh>
    <rPh sb="3" eb="5">
      <t>カイゼン</t>
    </rPh>
    <rPh sb="5" eb="6">
      <t>リツ</t>
    </rPh>
    <phoneticPr fontId="4"/>
  </si>
  <si>
    <t>管渠以外の施設は老朽化が進み、施設利用率も高いとは言えないため、維持管理費削減も踏まえ、施設のダウンサイジングを含めた施設の更新が必要である。経費回収率も高いとは言えず、水洗化率も伸び悩んでいる。令和２年度に料金改定を行ったが大きな経営改善にはならないため、公営企業への移行を進めながら施設の在り方について検討を行い経営改善に向けてしっかりと取り組んでいきたい。</t>
    <rPh sb="2" eb="4">
      <t>イガイ</t>
    </rPh>
    <rPh sb="5" eb="7">
      <t>シセツ</t>
    </rPh>
    <rPh sb="8" eb="11">
      <t>ロウキュウカ</t>
    </rPh>
    <rPh sb="12" eb="13">
      <t>スス</t>
    </rPh>
    <rPh sb="15" eb="17">
      <t>シセツ</t>
    </rPh>
    <rPh sb="17" eb="20">
      <t>リヨウリツ</t>
    </rPh>
    <rPh sb="21" eb="22">
      <t>タカ</t>
    </rPh>
    <rPh sb="25" eb="26">
      <t>イ</t>
    </rPh>
    <rPh sb="32" eb="34">
      <t>イジ</t>
    </rPh>
    <rPh sb="34" eb="37">
      <t>カンリヒ</t>
    </rPh>
    <rPh sb="37" eb="39">
      <t>サクゲン</t>
    </rPh>
    <rPh sb="40" eb="41">
      <t>フ</t>
    </rPh>
    <rPh sb="44" eb="46">
      <t>シセツ</t>
    </rPh>
    <rPh sb="56" eb="57">
      <t>フク</t>
    </rPh>
    <rPh sb="59" eb="61">
      <t>シセツ</t>
    </rPh>
    <rPh sb="62" eb="64">
      <t>コウシン</t>
    </rPh>
    <rPh sb="65" eb="67">
      <t>ヒツヨウ</t>
    </rPh>
    <rPh sb="71" eb="73">
      <t>ケイヒ</t>
    </rPh>
    <rPh sb="73" eb="75">
      <t>カイシュウ</t>
    </rPh>
    <rPh sb="75" eb="76">
      <t>リツ</t>
    </rPh>
    <rPh sb="85" eb="88">
      <t>スイセンカ</t>
    </rPh>
    <rPh sb="88" eb="89">
      <t>リツ</t>
    </rPh>
    <rPh sb="90" eb="91">
      <t>ノ</t>
    </rPh>
    <rPh sb="92" eb="93">
      <t>ナヤ</t>
    </rPh>
    <rPh sb="98" eb="99">
      <t>レイ</t>
    </rPh>
    <rPh sb="99" eb="100">
      <t>ワ</t>
    </rPh>
    <rPh sb="101" eb="102">
      <t>ネン</t>
    </rPh>
    <rPh sb="102" eb="103">
      <t>ド</t>
    </rPh>
    <rPh sb="104" eb="106">
      <t>リョウキン</t>
    </rPh>
    <rPh sb="106" eb="108">
      <t>カイテイ</t>
    </rPh>
    <rPh sb="109" eb="110">
      <t>オコナ</t>
    </rPh>
    <rPh sb="113" eb="114">
      <t>オオ</t>
    </rPh>
    <rPh sb="116" eb="118">
      <t>ケイエイ</t>
    </rPh>
    <rPh sb="118" eb="120">
      <t>カイゼン</t>
    </rPh>
    <rPh sb="129" eb="131">
      <t>コウエイ</t>
    </rPh>
    <rPh sb="131" eb="133">
      <t>キギョウ</t>
    </rPh>
    <rPh sb="135" eb="137">
      <t>イコウ</t>
    </rPh>
    <rPh sb="138" eb="139">
      <t>スス</t>
    </rPh>
    <rPh sb="143" eb="145">
      <t>シセツ</t>
    </rPh>
    <rPh sb="146" eb="147">
      <t>ア</t>
    </rPh>
    <rPh sb="148" eb="149">
      <t>カタ</t>
    </rPh>
    <rPh sb="153" eb="155">
      <t>ケントウ</t>
    </rPh>
    <rPh sb="156" eb="157">
      <t>オコナ</t>
    </rPh>
    <rPh sb="158" eb="160">
      <t>ケイエイ</t>
    </rPh>
    <rPh sb="160" eb="162">
      <t>カイゼン</t>
    </rPh>
    <rPh sb="163" eb="164">
      <t>ム</t>
    </rPh>
    <rPh sb="171" eb="172">
      <t>ト</t>
    </rPh>
    <rPh sb="173" eb="174">
      <t>ク</t>
    </rPh>
    <phoneticPr fontId="4"/>
  </si>
  <si>
    <t>①収益的収支比率について　　　　　　　　　　　　　　　　　　　100%を上回ったが、一般会計からの繰り入れが多く、独立採算の観点からも料金改定が必要だと考える。令和２年度に料金改定を行ったが、一般会計の繰り入れすべてを解消できるものではなく、段階的な料金改定にとどめた。今後も料金改定の検討を行う。　　　　　　　　　　　　　　　　　　　　　　　　　　　　　　　　　④企業債残高対事業規模比率について　　　　　　　　　　　　　　全国平均、類似団体ともに上回る数値となっており、料金収入の少なさがわかる。建設以来施設の大規模な更新は行っておらず、建設当初の企業債残高のみでこの数値なので今後の運営方針や更なる料金改定の検討が必要と考える。　　　　                                             ⑤経費回収率について　　　　　　　　　　　　　　　　　　　　　大規模な修繕等がなく経費を削減できたため、全国平均、類似団体平均を上回った。令和２年度に料金改定を行ったが更なる料金改定を検討していく。　　　　　　　　　　　　　　　　　　　　　　　　　　　　　　　⑥汚水処理原価について　　　　　　　　　　　　　　　　　　　　大きな修繕等もなく経費が削減できたため、全国平均、類似団体平均より低い数値となった。　　　　　　　　　　　　　　　　　　　　　　　　　　　　　　　　⑦施設利用率について　　　　　　　　　　　　　　　　　　　　　全国平均、類似団体平均よりも下回っており、利用率が約20％しかなく、施設の大部分が遊休状態である。人口減少により、新たな接続もほぼ見込めないため、施設更新時にダウンサイジングを図る必要がある。　　　　　　　　　　　　　　　　　　　　　　　　⑧水洗化率について　　　　　　　　　　　　　　　　　　　　　　全国平均、類似団体平均より下回っている。人口減少や高齢化が進み、一般宅の新規接続はあまり見込めないと考える。令和２年度に料金改定を行ったが大きな改善も見込めないため施設の在り方について検討し抜本的な経営改革が必要になる。　　　</t>
    <rPh sb="1" eb="4">
      <t>シュウエキテキ</t>
    </rPh>
    <rPh sb="4" eb="6">
      <t>シュウシ</t>
    </rPh>
    <rPh sb="6" eb="8">
      <t>ヒリツ</t>
    </rPh>
    <rPh sb="42" eb="44">
      <t>イッパン</t>
    </rPh>
    <rPh sb="44" eb="46">
      <t>カイケイ</t>
    </rPh>
    <rPh sb="49" eb="50">
      <t>ク</t>
    </rPh>
    <rPh sb="51" eb="52">
      <t>イ</t>
    </rPh>
    <rPh sb="54" eb="55">
      <t>オオ</t>
    </rPh>
    <rPh sb="57" eb="59">
      <t>ドクリツ</t>
    </rPh>
    <rPh sb="59" eb="61">
      <t>サイサン</t>
    </rPh>
    <rPh sb="62" eb="64">
      <t>カンテン</t>
    </rPh>
    <rPh sb="67" eb="69">
      <t>リョウキン</t>
    </rPh>
    <rPh sb="69" eb="71">
      <t>カイテイ</t>
    </rPh>
    <rPh sb="72" eb="74">
      <t>ヒツヨウ</t>
    </rPh>
    <rPh sb="76" eb="77">
      <t>カンガ</t>
    </rPh>
    <rPh sb="80" eb="81">
      <t>レイ</t>
    </rPh>
    <rPh sb="81" eb="82">
      <t>ワ</t>
    </rPh>
    <rPh sb="83" eb="84">
      <t>ネン</t>
    </rPh>
    <rPh sb="84" eb="85">
      <t>ド</t>
    </rPh>
    <rPh sb="86" eb="88">
      <t>リョウキン</t>
    </rPh>
    <rPh sb="88" eb="90">
      <t>カイテイ</t>
    </rPh>
    <rPh sb="91" eb="92">
      <t>オコナ</t>
    </rPh>
    <rPh sb="96" eb="98">
      <t>イッパン</t>
    </rPh>
    <rPh sb="98" eb="100">
      <t>カイケイ</t>
    </rPh>
    <rPh sb="101" eb="102">
      <t>ク</t>
    </rPh>
    <rPh sb="103" eb="104">
      <t>イ</t>
    </rPh>
    <rPh sb="109" eb="111">
      <t>カイショウ</t>
    </rPh>
    <rPh sb="121" eb="124">
      <t>ダンカイテキ</t>
    </rPh>
    <rPh sb="125" eb="127">
      <t>リョウキン</t>
    </rPh>
    <rPh sb="127" eb="129">
      <t>カイテイ</t>
    </rPh>
    <rPh sb="135" eb="137">
      <t>コンゴ</t>
    </rPh>
    <rPh sb="138" eb="140">
      <t>リョウキン</t>
    </rPh>
    <rPh sb="140" eb="142">
      <t>カイテイ</t>
    </rPh>
    <rPh sb="143" eb="145">
      <t>ケントウ</t>
    </rPh>
    <rPh sb="146" eb="147">
      <t>オコナ</t>
    </rPh>
    <rPh sb="183" eb="185">
      <t>キギョウ</t>
    </rPh>
    <rPh sb="185" eb="186">
      <t>サイ</t>
    </rPh>
    <rPh sb="186" eb="188">
      <t>ザンダカ</t>
    </rPh>
    <rPh sb="188" eb="189">
      <t>タイ</t>
    </rPh>
    <rPh sb="189" eb="191">
      <t>ジギョウ</t>
    </rPh>
    <rPh sb="191" eb="193">
      <t>キボ</t>
    </rPh>
    <rPh sb="193" eb="195">
      <t>ヒリツ</t>
    </rPh>
    <rPh sb="213" eb="215">
      <t>ゼンコク</t>
    </rPh>
    <rPh sb="215" eb="217">
      <t>ヘイキン</t>
    </rPh>
    <rPh sb="218" eb="220">
      <t>ルイジ</t>
    </rPh>
    <rPh sb="220" eb="222">
      <t>ダンタイ</t>
    </rPh>
    <rPh sb="225" eb="227">
      <t>ウワマワ</t>
    </rPh>
    <rPh sb="228" eb="230">
      <t>スウチ</t>
    </rPh>
    <rPh sb="237" eb="239">
      <t>リョウキン</t>
    </rPh>
    <rPh sb="239" eb="241">
      <t>シュウニュウ</t>
    </rPh>
    <rPh sb="242" eb="243">
      <t>スク</t>
    </rPh>
    <rPh sb="250" eb="252">
      <t>ケンセツ</t>
    </rPh>
    <rPh sb="252" eb="254">
      <t>イライ</t>
    </rPh>
    <rPh sb="254" eb="256">
      <t>シセツ</t>
    </rPh>
    <rPh sb="257" eb="260">
      <t>ダイキボ</t>
    </rPh>
    <rPh sb="261" eb="263">
      <t>コウシン</t>
    </rPh>
    <rPh sb="264" eb="265">
      <t>オコナ</t>
    </rPh>
    <rPh sb="271" eb="273">
      <t>ケンセツ</t>
    </rPh>
    <rPh sb="273" eb="275">
      <t>トウショ</t>
    </rPh>
    <rPh sb="276" eb="278">
      <t>キギョウ</t>
    </rPh>
    <rPh sb="278" eb="279">
      <t>サイ</t>
    </rPh>
    <rPh sb="279" eb="281">
      <t>ザンダカ</t>
    </rPh>
    <rPh sb="286" eb="288">
      <t>スウチ</t>
    </rPh>
    <rPh sb="291" eb="293">
      <t>コンゴ</t>
    </rPh>
    <rPh sb="294" eb="296">
      <t>ウンエイ</t>
    </rPh>
    <rPh sb="296" eb="298">
      <t>ホウシン</t>
    </rPh>
    <rPh sb="299" eb="300">
      <t>サラ</t>
    </rPh>
    <rPh sb="302" eb="304">
      <t>リョウキン</t>
    </rPh>
    <rPh sb="304" eb="306">
      <t>カイテイ</t>
    </rPh>
    <rPh sb="307" eb="309">
      <t>ケントウ</t>
    </rPh>
    <rPh sb="310" eb="312">
      <t>ヒツヨウ</t>
    </rPh>
    <rPh sb="313" eb="314">
      <t>カンガ</t>
    </rPh>
    <rPh sb="367" eb="369">
      <t>ケイヒ</t>
    </rPh>
    <rPh sb="369" eb="371">
      <t>カイシュウ</t>
    </rPh>
    <rPh sb="371" eb="372">
      <t>リツ</t>
    </rPh>
    <rPh sb="397" eb="400">
      <t>ダイキボ</t>
    </rPh>
    <rPh sb="401" eb="403">
      <t>シュウゼン</t>
    </rPh>
    <rPh sb="403" eb="404">
      <t>トウ</t>
    </rPh>
    <rPh sb="407" eb="409">
      <t>ケイヒ</t>
    </rPh>
    <rPh sb="410" eb="412">
      <t>サクゲン</t>
    </rPh>
    <rPh sb="435" eb="436">
      <t>レイ</t>
    </rPh>
    <rPh sb="436" eb="437">
      <t>ワ</t>
    </rPh>
    <rPh sb="438" eb="439">
      <t>ネン</t>
    </rPh>
    <rPh sb="439" eb="440">
      <t>ド</t>
    </rPh>
    <rPh sb="441" eb="443">
      <t>リョウキン</t>
    </rPh>
    <rPh sb="443" eb="445">
      <t>カイテイ</t>
    </rPh>
    <rPh sb="446" eb="447">
      <t>オコナ</t>
    </rPh>
    <rPh sb="455" eb="457">
      <t>カイテイ</t>
    </rPh>
    <rPh sb="458" eb="460">
      <t>ケントウ</t>
    </rPh>
    <rPh sb="497" eb="499">
      <t>オスイ</t>
    </rPh>
    <rPh sb="499" eb="501">
      <t>ショリ</t>
    </rPh>
    <rPh sb="501" eb="503">
      <t>ゲンカ</t>
    </rPh>
    <rPh sb="527" eb="528">
      <t>オオ</t>
    </rPh>
    <rPh sb="530" eb="532">
      <t>シュウゼン</t>
    </rPh>
    <rPh sb="532" eb="533">
      <t>トウ</t>
    </rPh>
    <rPh sb="536" eb="538">
      <t>ケイヒ</t>
    </rPh>
    <rPh sb="539" eb="541">
      <t>サクゲン</t>
    </rPh>
    <rPh sb="547" eb="549">
      <t>ゼンコク</t>
    </rPh>
    <rPh sb="549" eb="551">
      <t>ヘイキン</t>
    </rPh>
    <rPh sb="552" eb="554">
      <t>ルイジ</t>
    </rPh>
    <rPh sb="554" eb="556">
      <t>ダンタイ</t>
    </rPh>
    <rPh sb="556" eb="558">
      <t>ヘイキン</t>
    </rPh>
    <rPh sb="560" eb="561">
      <t>ヒク</t>
    </rPh>
    <rPh sb="562" eb="564">
      <t>スウチ</t>
    </rPh>
    <rPh sb="602" eb="604">
      <t>シセツ</t>
    </rPh>
    <rPh sb="604" eb="607">
      <t>リヨウリツ</t>
    </rPh>
    <rPh sb="632" eb="634">
      <t>ゼンコク</t>
    </rPh>
    <rPh sb="634" eb="636">
      <t>ヘイキン</t>
    </rPh>
    <rPh sb="637" eb="639">
      <t>ルイジ</t>
    </rPh>
    <rPh sb="639" eb="641">
      <t>ダンタイ</t>
    </rPh>
    <rPh sb="641" eb="643">
      <t>ヘイキン</t>
    </rPh>
    <rPh sb="646" eb="648">
      <t>シタマワ</t>
    </rPh>
    <rPh sb="653" eb="656">
      <t>リヨウリツ</t>
    </rPh>
    <rPh sb="657" eb="658">
      <t>ヤク</t>
    </rPh>
    <rPh sb="666" eb="668">
      <t>シセツ</t>
    </rPh>
    <rPh sb="669" eb="672">
      <t>ダイブブン</t>
    </rPh>
    <rPh sb="673" eb="675">
      <t>ユウキュウ</t>
    </rPh>
    <rPh sb="675" eb="677">
      <t>ジョウタイ</t>
    </rPh>
    <rPh sb="681" eb="683">
      <t>ジンコウ</t>
    </rPh>
    <rPh sb="683" eb="685">
      <t>ゲンショウ</t>
    </rPh>
    <rPh sb="689" eb="690">
      <t>アラ</t>
    </rPh>
    <rPh sb="692" eb="694">
      <t>セツゾク</t>
    </rPh>
    <rPh sb="697" eb="699">
      <t>ミコ</t>
    </rPh>
    <rPh sb="705" eb="707">
      <t>シセツ</t>
    </rPh>
    <rPh sb="707" eb="709">
      <t>コウシン</t>
    </rPh>
    <rPh sb="709" eb="710">
      <t>ジ</t>
    </rPh>
    <rPh sb="720" eb="721">
      <t>ハカ</t>
    </rPh>
    <rPh sb="722" eb="724">
      <t>ヒツヨウ</t>
    </rPh>
    <rPh sb="753" eb="756">
      <t>スイセンカ</t>
    </rPh>
    <rPh sb="756" eb="757">
      <t>リツ</t>
    </rPh>
    <rPh sb="783" eb="785">
      <t>ゼンコク</t>
    </rPh>
    <rPh sb="785" eb="787">
      <t>ヘイキン</t>
    </rPh>
    <rPh sb="788" eb="790">
      <t>ルイジ</t>
    </rPh>
    <rPh sb="790" eb="792">
      <t>ダンタイ</t>
    </rPh>
    <rPh sb="792" eb="794">
      <t>ヘイキン</t>
    </rPh>
    <rPh sb="796" eb="798">
      <t>シタマワ</t>
    </rPh>
    <rPh sb="803" eb="805">
      <t>ジンコウ</t>
    </rPh>
    <rPh sb="805" eb="807">
      <t>ゲンショウ</t>
    </rPh>
    <rPh sb="808" eb="811">
      <t>コウレイカ</t>
    </rPh>
    <rPh sb="812" eb="813">
      <t>スス</t>
    </rPh>
    <rPh sb="815" eb="817">
      <t>イッパン</t>
    </rPh>
    <rPh sb="817" eb="818">
      <t>タク</t>
    </rPh>
    <rPh sb="819" eb="821">
      <t>シンキ</t>
    </rPh>
    <rPh sb="821" eb="823">
      <t>セツゾク</t>
    </rPh>
    <rPh sb="827" eb="829">
      <t>ミコ</t>
    </rPh>
    <rPh sb="833" eb="834">
      <t>カンガ</t>
    </rPh>
    <rPh sb="837" eb="838">
      <t>レイ</t>
    </rPh>
    <rPh sb="838" eb="839">
      <t>ワ</t>
    </rPh>
    <rPh sb="840" eb="841">
      <t>ネン</t>
    </rPh>
    <rPh sb="841" eb="842">
      <t>ド</t>
    </rPh>
    <rPh sb="843" eb="845">
      <t>リョウキン</t>
    </rPh>
    <rPh sb="845" eb="847">
      <t>カイテイ</t>
    </rPh>
    <rPh sb="848" eb="849">
      <t>オコナ</t>
    </rPh>
    <rPh sb="852" eb="853">
      <t>オオ</t>
    </rPh>
    <rPh sb="855" eb="857">
      <t>カイゼン</t>
    </rPh>
    <rPh sb="858" eb="860">
      <t>ミコ</t>
    </rPh>
    <rPh sb="865" eb="867">
      <t>シセツ</t>
    </rPh>
    <rPh sb="868" eb="869">
      <t>ア</t>
    </rPh>
    <rPh sb="870" eb="871">
      <t>カタ</t>
    </rPh>
    <rPh sb="875" eb="877">
      <t>ケントウ</t>
    </rPh>
    <rPh sb="878" eb="881">
      <t>バッポンテキ</t>
    </rPh>
    <rPh sb="882" eb="884">
      <t>ケイエイ</t>
    </rPh>
    <rPh sb="884" eb="886">
      <t>カイカク</t>
    </rPh>
    <rPh sb="887" eb="88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</si>
</sst>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E01-4D73-B646-CCAD81B6906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1.6</c:v>
                </c:pt>
                <c:pt idx="2">
                  <c:v>0.01</c:v>
                </c:pt>
                <c:pt idx="3">
                  <c:v>0.01</c:v>
                </c:pt>
                <c:pt idx="4" formatCode="#,##0.00;&quot;△&quot;#,##0.00">
                  <c:v>0</c:v>
                </c:pt>
              </c:numCache>
            </c:numRef>
          </c:val>
          <c:smooth val="0"/>
          <c:extLst>
            <c:ext xmlns:c16="http://schemas.microsoft.com/office/drawing/2014/chart" uri="{C3380CC4-5D6E-409C-BE32-E72D297353CC}">
              <c16:uniqueId val="{00000001-5E01-4D73-B646-CCAD81B6906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23.73</c:v>
                </c:pt>
                <c:pt idx="1">
                  <c:v>23.73</c:v>
                </c:pt>
                <c:pt idx="2">
                  <c:v>22.88</c:v>
                </c:pt>
                <c:pt idx="3">
                  <c:v>21.19</c:v>
                </c:pt>
                <c:pt idx="4">
                  <c:v>21.19</c:v>
                </c:pt>
              </c:numCache>
            </c:numRef>
          </c:val>
          <c:extLst>
            <c:ext xmlns:c16="http://schemas.microsoft.com/office/drawing/2014/chart" uri="{C3380CC4-5D6E-409C-BE32-E72D297353CC}">
              <c16:uniqueId val="{00000000-164C-4FB4-8073-98116B6525D6}"/>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32.479999999999997</c:v>
                </c:pt>
                <c:pt idx="1">
                  <c:v>30.19</c:v>
                </c:pt>
                <c:pt idx="2">
                  <c:v>28.77</c:v>
                </c:pt>
                <c:pt idx="3">
                  <c:v>26.22</c:v>
                </c:pt>
                <c:pt idx="4">
                  <c:v>26.12</c:v>
                </c:pt>
              </c:numCache>
            </c:numRef>
          </c:val>
          <c:smooth val="0"/>
          <c:extLst>
            <c:ext xmlns:c16="http://schemas.microsoft.com/office/drawing/2014/chart" uri="{C3380CC4-5D6E-409C-BE32-E72D297353CC}">
              <c16:uniqueId val="{00000001-164C-4FB4-8073-98116B6525D6}"/>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63.4</c:v>
                </c:pt>
                <c:pt idx="1">
                  <c:v>61.39</c:v>
                </c:pt>
                <c:pt idx="2">
                  <c:v>64.08</c:v>
                </c:pt>
                <c:pt idx="3">
                  <c:v>65.94</c:v>
                </c:pt>
                <c:pt idx="4">
                  <c:v>67.41</c:v>
                </c:pt>
              </c:numCache>
            </c:numRef>
          </c:val>
          <c:extLst>
            <c:ext xmlns:c16="http://schemas.microsoft.com/office/drawing/2014/chart" uri="{C3380CC4-5D6E-409C-BE32-E72D297353CC}">
              <c16:uniqueId val="{00000000-2D7D-496A-B890-840E2022ADF3}"/>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79.2</c:v>
                </c:pt>
                <c:pt idx="1">
                  <c:v>79.09</c:v>
                </c:pt>
                <c:pt idx="2">
                  <c:v>78.900000000000006</c:v>
                </c:pt>
                <c:pt idx="3">
                  <c:v>78.03</c:v>
                </c:pt>
                <c:pt idx="4">
                  <c:v>78.55</c:v>
                </c:pt>
              </c:numCache>
            </c:numRef>
          </c:val>
          <c:smooth val="0"/>
          <c:extLst>
            <c:ext xmlns:c16="http://schemas.microsoft.com/office/drawing/2014/chart" uri="{C3380CC4-5D6E-409C-BE32-E72D297353CC}">
              <c16:uniqueId val="{00000001-2D7D-496A-B890-840E2022ADF3}"/>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100.25</c:v>
                </c:pt>
                <c:pt idx="1">
                  <c:v>132.16999999999999</c:v>
                </c:pt>
                <c:pt idx="2">
                  <c:v>105.68</c:v>
                </c:pt>
                <c:pt idx="3">
                  <c:v>93.34</c:v>
                </c:pt>
                <c:pt idx="4">
                  <c:v>115.41</c:v>
                </c:pt>
              </c:numCache>
            </c:numRef>
          </c:val>
          <c:extLst>
            <c:ext xmlns:c16="http://schemas.microsoft.com/office/drawing/2014/chart" uri="{C3380CC4-5D6E-409C-BE32-E72D297353CC}">
              <c16:uniqueId val="{00000000-A514-4FC8-8A91-55CE760AAC0C}"/>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514-4FC8-8A91-55CE760AAC0C}"/>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439-44C9-9992-BDE759716BC5}"/>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439-44C9-9992-BDE759716BC5}"/>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C9F-4525-8436-C9B2388AEE27}"/>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C9F-4525-8436-C9B2388AEE27}"/>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DAB-498B-B938-71F14B93432A}"/>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DAB-498B-B938-71F14B93432A}"/>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0DC-411E-ABFE-75FEBE7A5730}"/>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0DC-411E-ABFE-75FEBE7A5730}"/>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formatCode="#,##0.00;&quot;△&quot;#,##0.00;&quot;-&quot;">
                  <c:v>4144.82</c:v>
                </c:pt>
                <c:pt idx="3" formatCode="#,##0.00;&quot;△&quot;#,##0.00;&quot;-&quot;">
                  <c:v>3679.85</c:v>
                </c:pt>
                <c:pt idx="4" formatCode="#,##0.00;&quot;△&quot;#,##0.00;&quot;-&quot;">
                  <c:v>3370.14</c:v>
                </c:pt>
              </c:numCache>
            </c:numRef>
          </c:val>
          <c:extLst>
            <c:ext xmlns:c16="http://schemas.microsoft.com/office/drawing/2014/chart" uri="{C3380CC4-5D6E-409C-BE32-E72D297353CC}">
              <c16:uniqueId val="{00000000-E14D-41DD-8367-7704CFE6A8DC}"/>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998.42</c:v>
                </c:pt>
                <c:pt idx="1">
                  <c:v>1095.52</c:v>
                </c:pt>
                <c:pt idx="2">
                  <c:v>1056.55</c:v>
                </c:pt>
                <c:pt idx="3">
                  <c:v>1278.54</c:v>
                </c:pt>
                <c:pt idx="4">
                  <c:v>1149.7</c:v>
                </c:pt>
              </c:numCache>
            </c:numRef>
          </c:val>
          <c:smooth val="0"/>
          <c:extLst>
            <c:ext xmlns:c16="http://schemas.microsoft.com/office/drawing/2014/chart" uri="{C3380CC4-5D6E-409C-BE32-E72D297353CC}">
              <c16:uniqueId val="{00000001-E14D-41DD-8367-7704CFE6A8DC}"/>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34.729999999999997</c:v>
                </c:pt>
                <c:pt idx="1">
                  <c:v>66.930000000000007</c:v>
                </c:pt>
                <c:pt idx="2">
                  <c:v>37.200000000000003</c:v>
                </c:pt>
                <c:pt idx="3">
                  <c:v>59.47</c:v>
                </c:pt>
                <c:pt idx="4">
                  <c:v>51.02</c:v>
                </c:pt>
              </c:numCache>
            </c:numRef>
          </c:val>
          <c:extLst>
            <c:ext xmlns:c16="http://schemas.microsoft.com/office/drawing/2014/chart" uri="{C3380CC4-5D6E-409C-BE32-E72D297353CC}">
              <c16:uniqueId val="{00000000-B505-4BD0-8E20-D0BFD9D10367}"/>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41.41</c:v>
                </c:pt>
                <c:pt idx="1">
                  <c:v>39.64</c:v>
                </c:pt>
                <c:pt idx="2">
                  <c:v>40</c:v>
                </c:pt>
                <c:pt idx="3">
                  <c:v>38.74</c:v>
                </c:pt>
                <c:pt idx="4">
                  <c:v>35.96</c:v>
                </c:pt>
              </c:numCache>
            </c:numRef>
          </c:val>
          <c:smooth val="0"/>
          <c:extLst>
            <c:ext xmlns:c16="http://schemas.microsoft.com/office/drawing/2014/chart" uri="{C3380CC4-5D6E-409C-BE32-E72D297353CC}">
              <c16:uniqueId val="{00000001-B505-4BD0-8E20-D0BFD9D10367}"/>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496.7</c:v>
                </c:pt>
                <c:pt idx="1">
                  <c:v>288.49</c:v>
                </c:pt>
                <c:pt idx="2">
                  <c:v>539.14</c:v>
                </c:pt>
                <c:pt idx="3">
                  <c:v>339.09</c:v>
                </c:pt>
                <c:pt idx="4">
                  <c:v>361.28</c:v>
                </c:pt>
              </c:numCache>
            </c:numRef>
          </c:val>
          <c:extLst>
            <c:ext xmlns:c16="http://schemas.microsoft.com/office/drawing/2014/chart" uri="{C3380CC4-5D6E-409C-BE32-E72D297353CC}">
              <c16:uniqueId val="{00000000-6BEA-439E-8D0F-075F2395FC69}"/>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417.56</c:v>
                </c:pt>
                <c:pt idx="1">
                  <c:v>449.72</c:v>
                </c:pt>
                <c:pt idx="2">
                  <c:v>437.27</c:v>
                </c:pt>
                <c:pt idx="3">
                  <c:v>456.72</c:v>
                </c:pt>
                <c:pt idx="4">
                  <c:v>481.96</c:v>
                </c:pt>
              </c:numCache>
            </c:numRef>
          </c:val>
          <c:smooth val="0"/>
          <c:extLst>
            <c:ext xmlns:c16="http://schemas.microsoft.com/office/drawing/2014/chart" uri="{C3380CC4-5D6E-409C-BE32-E72D297353CC}">
              <c16:uniqueId val="{00000001-6BEA-439E-8D0F-075F2395FC69}"/>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【1,069.89】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【28.16】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【39.89】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52" zoomScaleNormal="52"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鹿児島県　宇検村</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法非適用</v>
      </c>
      <c r="C8" s="34"/>
      <c r="D8" s="34"/>
      <c r="E8" s="34"/>
      <c r="F8" s="34"/>
      <c r="G8" s="34"/>
      <c r="H8" s="34"/>
      <c r="I8" s="34" t="str">
        <f>データ!J6</f>
        <v>下水道事業</v>
      </c>
      <c r="J8" s="34"/>
      <c r="K8" s="34"/>
      <c r="L8" s="34"/>
      <c r="M8" s="34"/>
      <c r="N8" s="34"/>
      <c r="O8" s="34"/>
      <c r="P8" s="34" t="str">
        <f>データ!K6</f>
        <v>漁業集落排水</v>
      </c>
      <c r="Q8" s="34"/>
      <c r="R8" s="34"/>
      <c r="S8" s="34"/>
      <c r="T8" s="34"/>
      <c r="U8" s="34"/>
      <c r="V8" s="34"/>
      <c r="W8" s="34" t="str">
        <f>データ!L6</f>
        <v>H2</v>
      </c>
      <c r="X8" s="34"/>
      <c r="Y8" s="34"/>
      <c r="Z8" s="34"/>
      <c r="AA8" s="34"/>
      <c r="AB8" s="34"/>
      <c r="AC8" s="34"/>
      <c r="AD8" s="35" t="str">
        <f>データ!$M$6</f>
        <v>非設置</v>
      </c>
      <c r="AE8" s="35"/>
      <c r="AF8" s="35"/>
      <c r="AG8" s="35"/>
      <c r="AH8" s="35"/>
      <c r="AI8" s="35"/>
      <c r="AJ8" s="35"/>
      <c r="AK8" s="3"/>
      <c r="AL8" s="36">
        <f>データ!S6</f>
        <v>1624</v>
      </c>
      <c r="AM8" s="36"/>
      <c r="AN8" s="36"/>
      <c r="AO8" s="36"/>
      <c r="AP8" s="36"/>
      <c r="AQ8" s="36"/>
      <c r="AR8" s="36"/>
      <c r="AS8" s="36"/>
      <c r="AT8" s="37">
        <f>データ!T6</f>
        <v>103.07</v>
      </c>
      <c r="AU8" s="37"/>
      <c r="AV8" s="37"/>
      <c r="AW8" s="37"/>
      <c r="AX8" s="37"/>
      <c r="AY8" s="37"/>
      <c r="AZ8" s="37"/>
      <c r="BA8" s="37"/>
      <c r="BB8" s="37">
        <f>データ!U6</f>
        <v>15.76</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t="str">
        <f>データ!O6</f>
        <v>該当数値なし</v>
      </c>
      <c r="J10" s="37"/>
      <c r="K10" s="37"/>
      <c r="L10" s="37"/>
      <c r="M10" s="37"/>
      <c r="N10" s="37"/>
      <c r="O10" s="37"/>
      <c r="P10" s="37">
        <f>データ!P6</f>
        <v>8.5299999999999994</v>
      </c>
      <c r="Q10" s="37"/>
      <c r="R10" s="37"/>
      <c r="S10" s="37"/>
      <c r="T10" s="37"/>
      <c r="U10" s="37"/>
      <c r="V10" s="37"/>
      <c r="W10" s="37">
        <f>データ!Q6</f>
        <v>100</v>
      </c>
      <c r="X10" s="37"/>
      <c r="Y10" s="37"/>
      <c r="Z10" s="37"/>
      <c r="AA10" s="37"/>
      <c r="AB10" s="37"/>
      <c r="AC10" s="37"/>
      <c r="AD10" s="36">
        <f>データ!R6</f>
        <v>3630</v>
      </c>
      <c r="AE10" s="36"/>
      <c r="AF10" s="36"/>
      <c r="AG10" s="36"/>
      <c r="AH10" s="36"/>
      <c r="AI10" s="36"/>
      <c r="AJ10" s="36"/>
      <c r="AK10" s="2"/>
      <c r="AL10" s="36">
        <f>データ!V6</f>
        <v>135</v>
      </c>
      <c r="AM10" s="36"/>
      <c r="AN10" s="36"/>
      <c r="AO10" s="36"/>
      <c r="AP10" s="36"/>
      <c r="AQ10" s="36"/>
      <c r="AR10" s="36"/>
      <c r="AS10" s="36"/>
      <c r="AT10" s="37">
        <f>データ!W6</f>
        <v>0.05</v>
      </c>
      <c r="AU10" s="37"/>
      <c r="AV10" s="37"/>
      <c r="AW10" s="37"/>
      <c r="AX10" s="37"/>
      <c r="AY10" s="37"/>
      <c r="AZ10" s="37"/>
      <c r="BA10" s="37"/>
      <c r="BB10" s="37">
        <f>データ!X6</f>
        <v>2700</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119</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117</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118</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【1,069.89】</v>
      </c>
      <c r="I86" s="12" t="str">
        <f>データ!CA6</f>
        <v>【39.89】</v>
      </c>
      <c r="J86" s="12" t="str">
        <f>データ!CL6</f>
        <v>【426.52】</v>
      </c>
      <c r="K86" s="12" t="str">
        <f>データ!CW6</f>
        <v>【28.16】</v>
      </c>
      <c r="L86" s="12" t="str">
        <f>データ!DH6</f>
        <v>【80.73】</v>
      </c>
      <c r="M86" s="12" t="s">
        <v>44</v>
      </c>
      <c r="N86" s="12" t="s">
        <v>44</v>
      </c>
      <c r="O86" s="12" t="str">
        <f>データ!EO6</f>
        <v>【0.00】</v>
      </c>
    </row>
  </sheetData>
  <sheetProtection algorithmName="SHA-512" hashValue="CjqzoDV0+XzIPt8tHGEWguspUV0HfgD1LEewWGPdZE6reWfxotwjIuEcFTP6lYsXtmjrcqvbkQkCbZMkt37bkg==" saltValue="VVMw+oX+0p8nCJ+yo9TvS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8" t="s">
        <v>54</v>
      </c>
      <c r="I3" s="79"/>
      <c r="J3" s="79"/>
      <c r="K3" s="79"/>
      <c r="L3" s="79"/>
      <c r="M3" s="79"/>
      <c r="N3" s="79"/>
      <c r="O3" s="79"/>
      <c r="P3" s="79"/>
      <c r="Q3" s="79"/>
      <c r="R3" s="79"/>
      <c r="S3" s="79"/>
      <c r="T3" s="79"/>
      <c r="U3" s="79"/>
      <c r="V3" s="79"/>
      <c r="W3" s="79"/>
      <c r="X3" s="80"/>
      <c r="Y3" s="84" t="s">
        <v>55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5" x14ac:dyDescent="0.15">
      <c r="A4" s="14" t="s">
        <v>57</v>
      </c>
      <c r="B4" s="16"/>
      <c r="C4" s="16"/>
      <c r="D4" s="16"/>
      <c r="E4" s="16"/>
      <c r="F4" s="16"/>
      <c r="G4" s="16"/>
      <c r="H4" s="81"/>
      <c r="I4" s="82"/>
      <c r="J4" s="82"/>
      <c r="K4" s="82"/>
      <c r="L4" s="82"/>
      <c r="M4" s="82"/>
      <c r="N4" s="82"/>
      <c r="O4" s="82"/>
      <c r="P4" s="82"/>
      <c r="Q4" s="82"/>
      <c r="R4" s="82"/>
      <c r="S4" s="82"/>
      <c r="T4" s="82"/>
      <c r="U4" s="82"/>
      <c r="V4" s="82"/>
      <c r="W4" s="82"/>
      <c r="X4" s="83"/>
      <c r="Y4" s="77" t="s">
        <v>58</v>
      </c>
      <c r="Z4" s="77"/>
      <c r="AA4" s="77"/>
      <c r="AB4" s="77"/>
      <c r="AC4" s="77"/>
      <c r="AD4" s="77"/>
      <c r="AE4" s="77"/>
      <c r="AF4" s="77"/>
      <c r="AG4" s="77"/>
      <c r="AH4" s="77"/>
      <c r="AI4" s="77"/>
      <c r="AJ4" s="77" t="s">
        <v>59</v>
      </c>
      <c r="AK4" s="77"/>
      <c r="AL4" s="77"/>
      <c r="AM4" s="77"/>
      <c r="AN4" s="77"/>
      <c r="AO4" s="77"/>
      <c r="AP4" s="77"/>
      <c r="AQ4" s="77"/>
      <c r="AR4" s="77"/>
      <c r="AS4" s="77"/>
      <c r="AT4" s="77"/>
      <c r="AU4" s="77" t="s">
        <v>60</v>
      </c>
      <c r="AV4" s="77"/>
      <c r="AW4" s="77"/>
      <c r="AX4" s="77"/>
      <c r="AY4" s="77"/>
      <c r="AZ4" s="77"/>
      <c r="BA4" s="77"/>
      <c r="BB4" s="77"/>
      <c r="BC4" s="77"/>
      <c r="BD4" s="77"/>
      <c r="BE4" s="77"/>
      <c r="BF4" s="77" t="s">
        <v>61</v>
      </c>
      <c r="BG4" s="77"/>
      <c r="BH4" s="77"/>
      <c r="BI4" s="77"/>
      <c r="BJ4" s="77"/>
      <c r="BK4" s="77"/>
      <c r="BL4" s="77"/>
      <c r="BM4" s="77"/>
      <c r="BN4" s="77"/>
      <c r="BO4" s="77"/>
      <c r="BP4" s="77"/>
      <c r="BQ4" s="77" t="s">
        <v>62</v>
      </c>
      <c r="BR4" s="77"/>
      <c r="BS4" s="77"/>
      <c r="BT4" s="77"/>
      <c r="BU4" s="77"/>
      <c r="BV4" s="77"/>
      <c r="BW4" s="77"/>
      <c r="BX4" s="77"/>
      <c r="BY4" s="77"/>
      <c r="BZ4" s="77"/>
      <c r="CA4" s="77"/>
      <c r="CB4" s="77" t="s">
        <v>63</v>
      </c>
      <c r="CC4" s="77"/>
      <c r="CD4" s="77"/>
      <c r="CE4" s="77"/>
      <c r="CF4" s="77"/>
      <c r="CG4" s="77"/>
      <c r="CH4" s="77"/>
      <c r="CI4" s="77"/>
      <c r="CJ4" s="77"/>
      <c r="CK4" s="77"/>
      <c r="CL4" s="77"/>
      <c r="CM4" s="77" t="s">
        <v>64</v>
      </c>
      <c r="CN4" s="77"/>
      <c r="CO4" s="77"/>
      <c r="CP4" s="77"/>
      <c r="CQ4" s="77"/>
      <c r="CR4" s="77"/>
      <c r="CS4" s="77"/>
      <c r="CT4" s="77"/>
      <c r="CU4" s="77"/>
      <c r="CV4" s="77"/>
      <c r="CW4" s="77"/>
      <c r="CX4" s="77" t="s">
        <v>65</v>
      </c>
      <c r="CY4" s="77"/>
      <c r="CZ4" s="77"/>
      <c r="DA4" s="77"/>
      <c r="DB4" s="77"/>
      <c r="DC4" s="77"/>
      <c r="DD4" s="77"/>
      <c r="DE4" s="77"/>
      <c r="DF4" s="77"/>
      <c r="DG4" s="77"/>
      <c r="DH4" s="77"/>
      <c r="DI4" s="77" t="s">
        <v>66</v>
      </c>
      <c r="DJ4" s="77"/>
      <c r="DK4" s="77"/>
      <c r="DL4" s="77"/>
      <c r="DM4" s="77"/>
      <c r="DN4" s="77"/>
      <c r="DO4" s="77"/>
      <c r="DP4" s="77"/>
      <c r="DQ4" s="77"/>
      <c r="DR4" s="77"/>
      <c r="DS4" s="77"/>
      <c r="DT4" s="77" t="s">
        <v>67</v>
      </c>
      <c r="DU4" s="77"/>
      <c r="DV4" s="77"/>
      <c r="DW4" s="77"/>
      <c r="DX4" s="77"/>
      <c r="DY4" s="77"/>
      <c r="DZ4" s="77"/>
      <c r="EA4" s="77"/>
      <c r="EB4" s="77"/>
      <c r="EC4" s="77"/>
      <c r="ED4" s="77"/>
      <c r="EE4" s="77" t="s">
        <v>68</v>
      </c>
      <c r="EF4" s="77"/>
      <c r="EG4" s="77"/>
      <c r="EH4" s="77"/>
      <c r="EI4" s="77"/>
      <c r="EJ4" s="77"/>
      <c r="EK4" s="77"/>
      <c r="EL4" s="77"/>
      <c r="EM4" s="77"/>
      <c r="EN4" s="77"/>
      <c r="EO4" s="77"/>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2023</v>
      </c>
      <c r="C6" s="19">
        <f t="shared" ref="C6:X6" si="3">C7</f>
        <v>465241</v>
      </c>
      <c r="D6" s="19">
        <f t="shared" si="3"/>
        <v>47</v>
      </c>
      <c r="E6" s="19">
        <f t="shared" si="3"/>
        <v>17</v>
      </c>
      <c r="F6" s="19">
        <f t="shared" si="3"/>
        <v>6</v>
      </c>
      <c r="G6" s="19">
        <f t="shared" si="3"/>
        <v>0</v>
      </c>
      <c r="H6" s="19" t="str">
        <f t="shared" si="3"/>
        <v>鹿児島県　宇検村</v>
      </c>
      <c r="I6" s="19" t="str">
        <f t="shared" si="3"/>
        <v>法非適用</v>
      </c>
      <c r="J6" s="19" t="str">
        <f t="shared" si="3"/>
        <v>下水道事業</v>
      </c>
      <c r="K6" s="19" t="str">
        <f t="shared" si="3"/>
        <v>漁業集落排水</v>
      </c>
      <c r="L6" s="19" t="str">
        <f t="shared" si="3"/>
        <v>H2</v>
      </c>
      <c r="M6" s="19" t="str">
        <f t="shared" si="3"/>
        <v>非設置</v>
      </c>
      <c r="N6" s="20" t="str">
        <f t="shared" si="3"/>
        <v>-</v>
      </c>
      <c r="O6" s="20" t="str">
        <f t="shared" si="3"/>
        <v>該当数値なし</v>
      </c>
      <c r="P6" s="20">
        <f t="shared" si="3"/>
        <v>8.5299999999999994</v>
      </c>
      <c r="Q6" s="20">
        <f t="shared" si="3"/>
        <v>100</v>
      </c>
      <c r="R6" s="20">
        <f t="shared" si="3"/>
        <v>3630</v>
      </c>
      <c r="S6" s="20">
        <f t="shared" si="3"/>
        <v>1624</v>
      </c>
      <c r="T6" s="20">
        <f t="shared" si="3"/>
        <v>103.07</v>
      </c>
      <c r="U6" s="20">
        <f t="shared" si="3"/>
        <v>15.76</v>
      </c>
      <c r="V6" s="20">
        <f t="shared" si="3"/>
        <v>135</v>
      </c>
      <c r="W6" s="20">
        <f t="shared" si="3"/>
        <v>0.05</v>
      </c>
      <c r="X6" s="20">
        <f t="shared" si="3"/>
        <v>2700</v>
      </c>
      <c r="Y6" s="21">
        <f>IF(Y7="",NA(),Y7)</f>
        <v>100.25</v>
      </c>
      <c r="Z6" s="21">
        <f t="shared" ref="Z6:AH6" si="4">IF(Z7="",NA(),Z7)</f>
        <v>132.16999999999999</v>
      </c>
      <c r="AA6" s="21">
        <f t="shared" si="4"/>
        <v>105.68</v>
      </c>
      <c r="AB6" s="21">
        <f t="shared" si="4"/>
        <v>93.34</v>
      </c>
      <c r="AC6" s="21">
        <f t="shared" si="4"/>
        <v>115.41</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1">
        <f t="shared" si="7"/>
        <v>4144.82</v>
      </c>
      <c r="BI6" s="21">
        <f t="shared" si="7"/>
        <v>3679.85</v>
      </c>
      <c r="BJ6" s="21">
        <f t="shared" si="7"/>
        <v>3370.14</v>
      </c>
      <c r="BK6" s="21">
        <f t="shared" si="7"/>
        <v>998.42</v>
      </c>
      <c r="BL6" s="21">
        <f t="shared" si="7"/>
        <v>1095.52</v>
      </c>
      <c r="BM6" s="21">
        <f t="shared" si="7"/>
        <v>1056.55</v>
      </c>
      <c r="BN6" s="21">
        <f t="shared" si="7"/>
        <v>1278.54</v>
      </c>
      <c r="BO6" s="21">
        <f t="shared" si="7"/>
        <v>1149.7</v>
      </c>
      <c r="BP6" s="20" t="str">
        <f>IF(BP7="","",IF(BP7="-","【-】","【"&amp;SUBSTITUTE(TEXT(BP7,"#,##0.00"),"-","△")&amp;"】"))</f>
        <v>【1,069.89】</v>
      </c>
      <c r="BQ6" s="21">
        <f>IF(BQ7="",NA(),BQ7)</f>
        <v>34.729999999999997</v>
      </c>
      <c r="BR6" s="21">
        <f t="shared" ref="BR6:BZ6" si="8">IF(BR7="",NA(),BR7)</f>
        <v>66.930000000000007</v>
      </c>
      <c r="BS6" s="21">
        <f t="shared" si="8"/>
        <v>37.200000000000003</v>
      </c>
      <c r="BT6" s="21">
        <f t="shared" si="8"/>
        <v>59.47</v>
      </c>
      <c r="BU6" s="21">
        <f t="shared" si="8"/>
        <v>51.02</v>
      </c>
      <c r="BV6" s="21">
        <f t="shared" si="8"/>
        <v>41.41</v>
      </c>
      <c r="BW6" s="21">
        <f t="shared" si="8"/>
        <v>39.64</v>
      </c>
      <c r="BX6" s="21">
        <f t="shared" si="8"/>
        <v>40</v>
      </c>
      <c r="BY6" s="21">
        <f t="shared" si="8"/>
        <v>38.74</v>
      </c>
      <c r="BZ6" s="21">
        <f t="shared" si="8"/>
        <v>35.96</v>
      </c>
      <c r="CA6" s="20" t="str">
        <f>IF(CA7="","",IF(CA7="-","【-】","【"&amp;SUBSTITUTE(TEXT(CA7,"#,##0.00"),"-","△")&amp;"】"))</f>
        <v>【39.89】</v>
      </c>
      <c r="CB6" s="21">
        <f>IF(CB7="",NA(),CB7)</f>
        <v>496.7</v>
      </c>
      <c r="CC6" s="21">
        <f t="shared" ref="CC6:CK6" si="9">IF(CC7="",NA(),CC7)</f>
        <v>288.49</v>
      </c>
      <c r="CD6" s="21">
        <f t="shared" si="9"/>
        <v>539.14</v>
      </c>
      <c r="CE6" s="21">
        <f t="shared" si="9"/>
        <v>339.09</v>
      </c>
      <c r="CF6" s="21">
        <f t="shared" si="9"/>
        <v>361.28</v>
      </c>
      <c r="CG6" s="21">
        <f t="shared" si="9"/>
        <v>417.56</v>
      </c>
      <c r="CH6" s="21">
        <f t="shared" si="9"/>
        <v>449.72</v>
      </c>
      <c r="CI6" s="21">
        <f t="shared" si="9"/>
        <v>437.27</v>
      </c>
      <c r="CJ6" s="21">
        <f t="shared" si="9"/>
        <v>456.72</v>
      </c>
      <c r="CK6" s="21">
        <f t="shared" si="9"/>
        <v>481.96</v>
      </c>
      <c r="CL6" s="20" t="str">
        <f>IF(CL7="","",IF(CL7="-","【-】","【"&amp;SUBSTITUTE(TEXT(CL7,"#,##0.00"),"-","△")&amp;"】"))</f>
        <v>【426.52】</v>
      </c>
      <c r="CM6" s="21">
        <f>IF(CM7="",NA(),CM7)</f>
        <v>23.73</v>
      </c>
      <c r="CN6" s="21">
        <f t="shared" ref="CN6:CV6" si="10">IF(CN7="",NA(),CN7)</f>
        <v>23.73</v>
      </c>
      <c r="CO6" s="21">
        <f t="shared" si="10"/>
        <v>22.88</v>
      </c>
      <c r="CP6" s="21">
        <f t="shared" si="10"/>
        <v>21.19</v>
      </c>
      <c r="CQ6" s="21">
        <f t="shared" si="10"/>
        <v>21.19</v>
      </c>
      <c r="CR6" s="21">
        <f t="shared" si="10"/>
        <v>32.479999999999997</v>
      </c>
      <c r="CS6" s="21">
        <f t="shared" si="10"/>
        <v>30.19</v>
      </c>
      <c r="CT6" s="21">
        <f t="shared" si="10"/>
        <v>28.77</v>
      </c>
      <c r="CU6" s="21">
        <f t="shared" si="10"/>
        <v>26.22</v>
      </c>
      <c r="CV6" s="21">
        <f t="shared" si="10"/>
        <v>26.12</v>
      </c>
      <c r="CW6" s="20" t="str">
        <f>IF(CW7="","",IF(CW7="-","【-】","【"&amp;SUBSTITUTE(TEXT(CW7,"#,##0.00"),"-","△")&amp;"】"))</f>
        <v>【28.16】</v>
      </c>
      <c r="CX6" s="21">
        <f>IF(CX7="",NA(),CX7)</f>
        <v>63.4</v>
      </c>
      <c r="CY6" s="21">
        <f t="shared" ref="CY6:DG6" si="11">IF(CY7="",NA(),CY7)</f>
        <v>61.39</v>
      </c>
      <c r="CZ6" s="21">
        <f t="shared" si="11"/>
        <v>64.08</v>
      </c>
      <c r="DA6" s="21">
        <f t="shared" si="11"/>
        <v>65.94</v>
      </c>
      <c r="DB6" s="21">
        <f t="shared" si="11"/>
        <v>67.41</v>
      </c>
      <c r="DC6" s="21">
        <f t="shared" si="11"/>
        <v>79.2</v>
      </c>
      <c r="DD6" s="21">
        <f t="shared" si="11"/>
        <v>79.09</v>
      </c>
      <c r="DE6" s="21">
        <f t="shared" si="11"/>
        <v>78.900000000000006</v>
      </c>
      <c r="DF6" s="21">
        <f t="shared" si="11"/>
        <v>78.03</v>
      </c>
      <c r="DG6" s="21">
        <f t="shared" si="11"/>
        <v>78.55</v>
      </c>
      <c r="DH6" s="20" t="str">
        <f>IF(DH7="","",IF(DH7="-","【-】","【"&amp;SUBSTITUTE(TEXT(DH7,"#,##0.00"),"-","△")&amp;"】"))</f>
        <v>【80.73】</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1.6</v>
      </c>
      <c r="EL6" s="21">
        <f t="shared" si="14"/>
        <v>0.01</v>
      </c>
      <c r="EM6" s="21">
        <f t="shared" si="14"/>
        <v>0.01</v>
      </c>
      <c r="EN6" s="20">
        <f t="shared" si="14"/>
        <v>0</v>
      </c>
      <c r="EO6" s="20" t="str">
        <f>IF(EO7="","",IF(EO7="-","【-】","【"&amp;SUBSTITUTE(TEXT(EO7,"#,##0.00"),"-","△")&amp;"】"))</f>
        <v>【0.00】</v>
      </c>
    </row>
    <row r="7" spans="1:145" s="22" customFormat="1" x14ac:dyDescent="0.15">
      <c r="A7" s="14"/>
      <c r="B7" s="23">
        <v>2023</v>
      </c>
      <c r="C7" s="23">
        <v>465241</v>
      </c>
      <c r="D7" s="23">
        <v>47</v>
      </c>
      <c r="E7" s="23">
        <v>17</v>
      </c>
      <c r="F7" s="23">
        <v>6</v>
      </c>
      <c r="G7" s="23">
        <v>0</v>
      </c>
      <c r="H7" s="23" t="s">
        <v>98</v>
      </c>
      <c r="I7" s="23" t="s">
        <v>99</v>
      </c>
      <c r="J7" s="23" t="s">
        <v>100</v>
      </c>
      <c r="K7" s="23" t="s">
        <v>101</v>
      </c>
      <c r="L7" s="23" t="s">
        <v>102</v>
      </c>
      <c r="M7" s="23" t="s">
        <v>103</v>
      </c>
      <c r="N7" s="24" t="s">
        <v>104</v>
      </c>
      <c r="O7" s="24" t="s">
        <v>105</v>
      </c>
      <c r="P7" s="24">
        <v>8.5299999999999994</v>
      </c>
      <c r="Q7" s="24">
        <v>100</v>
      </c>
      <c r="R7" s="24">
        <v>3630</v>
      </c>
      <c r="S7" s="24">
        <v>1624</v>
      </c>
      <c r="T7" s="24">
        <v>103.07</v>
      </c>
      <c r="U7" s="24">
        <v>15.76</v>
      </c>
      <c r="V7" s="24">
        <v>135</v>
      </c>
      <c r="W7" s="24">
        <v>0.05</v>
      </c>
      <c r="X7" s="24">
        <v>2700</v>
      </c>
      <c r="Y7" s="24">
        <v>100.25</v>
      </c>
      <c r="Z7" s="24">
        <v>132.16999999999999</v>
      </c>
      <c r="AA7" s="24">
        <v>105.68</v>
      </c>
      <c r="AB7" s="24">
        <v>93.34</v>
      </c>
      <c r="AC7" s="24">
        <v>115.41</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4144.82</v>
      </c>
      <c r="BI7" s="24">
        <v>3679.85</v>
      </c>
      <c r="BJ7" s="24">
        <v>3370.14</v>
      </c>
      <c r="BK7" s="24">
        <v>998.42</v>
      </c>
      <c r="BL7" s="24">
        <v>1095.52</v>
      </c>
      <c r="BM7" s="24">
        <v>1056.55</v>
      </c>
      <c r="BN7" s="24">
        <v>1278.54</v>
      </c>
      <c r="BO7" s="24">
        <v>1149.7</v>
      </c>
      <c r="BP7" s="24">
        <v>1069.8900000000001</v>
      </c>
      <c r="BQ7" s="24">
        <v>34.729999999999997</v>
      </c>
      <c r="BR7" s="24">
        <v>66.930000000000007</v>
      </c>
      <c r="BS7" s="24">
        <v>37.200000000000003</v>
      </c>
      <c r="BT7" s="24">
        <v>59.47</v>
      </c>
      <c r="BU7" s="24">
        <v>51.02</v>
      </c>
      <c r="BV7" s="24">
        <v>41.41</v>
      </c>
      <c r="BW7" s="24">
        <v>39.64</v>
      </c>
      <c r="BX7" s="24">
        <v>40</v>
      </c>
      <c r="BY7" s="24">
        <v>38.74</v>
      </c>
      <c r="BZ7" s="24">
        <v>35.96</v>
      </c>
      <c r="CA7" s="24">
        <v>39.89</v>
      </c>
      <c r="CB7" s="24">
        <v>496.7</v>
      </c>
      <c r="CC7" s="24">
        <v>288.49</v>
      </c>
      <c r="CD7" s="24">
        <v>539.14</v>
      </c>
      <c r="CE7" s="24">
        <v>339.09</v>
      </c>
      <c r="CF7" s="24">
        <v>361.28</v>
      </c>
      <c r="CG7" s="24">
        <v>417.56</v>
      </c>
      <c r="CH7" s="24">
        <v>449.72</v>
      </c>
      <c r="CI7" s="24">
        <v>437.27</v>
      </c>
      <c r="CJ7" s="24">
        <v>456.72</v>
      </c>
      <c r="CK7" s="24">
        <v>481.96</v>
      </c>
      <c r="CL7" s="24">
        <v>426.52</v>
      </c>
      <c r="CM7" s="24">
        <v>23.73</v>
      </c>
      <c r="CN7" s="24">
        <v>23.73</v>
      </c>
      <c r="CO7" s="24">
        <v>22.88</v>
      </c>
      <c r="CP7" s="24">
        <v>21.19</v>
      </c>
      <c r="CQ7" s="24">
        <v>21.19</v>
      </c>
      <c r="CR7" s="24">
        <v>32.479999999999997</v>
      </c>
      <c r="CS7" s="24">
        <v>30.19</v>
      </c>
      <c r="CT7" s="24">
        <v>28.77</v>
      </c>
      <c r="CU7" s="24">
        <v>26.22</v>
      </c>
      <c r="CV7" s="24">
        <v>26.12</v>
      </c>
      <c r="CW7" s="24">
        <v>28.16</v>
      </c>
      <c r="CX7" s="24">
        <v>63.4</v>
      </c>
      <c r="CY7" s="24">
        <v>61.39</v>
      </c>
      <c r="CZ7" s="24">
        <v>64.08</v>
      </c>
      <c r="DA7" s="24">
        <v>65.94</v>
      </c>
      <c r="DB7" s="24">
        <v>67.41</v>
      </c>
      <c r="DC7" s="24">
        <v>79.2</v>
      </c>
      <c r="DD7" s="24">
        <v>79.09</v>
      </c>
      <c r="DE7" s="24">
        <v>78.900000000000006</v>
      </c>
      <c r="DF7" s="24">
        <v>78.03</v>
      </c>
      <c r="DG7" s="24">
        <v>78.55</v>
      </c>
      <c r="DH7" s="24">
        <v>80.73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1.6</v>
      </c>
      <c r="EL7" s="24">
        <v>0.01</v>
      </c>
      <c r="EM7" s="24">
        <v>0.01</v>
      </c>
      <c r="EN7" s="24">
        <v>0</v>
      </c>
      <c r="EO7" s="24">
        <v>0</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111</v>
      </c>
    </row>
    <row r="12" spans="1:145" x14ac:dyDescent="0.15">
      <c r="B12">
        <v>1</v>
      </c>
      <c r="C12">
        <v>1</v>
      </c>
      <c r="D12">
        <v>2</v>
      </c>
      <c r="E12">
        <v>3</v>
      </c>
      <c r="F12">
        <v>4</v>
      </c>
      <c r="G12" t="s">
        <v>112</v>
      </c>
    </row>
    <row r="13" spans="1:145" x14ac:dyDescent="0.15">
      <c r="B13" t="s">
        <v>113</v>
      </c>
      <c r="C13" t="s">
        <v>114</v>
      </c>
      <c r="D13" t="s">
        <v>115</v>
      </c>
      <c r="E13" t="s">
        <v>115</v>
      </c>
      <c r="F13" t="s">
        <v>114</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2025-01-24T07:38:40Z</dcterms:created>
  <dcterms:modified xsi:type="dcterms:W3CDTF">2025-02-17T01:26:45Z</dcterms:modified>
  <cp:category/>
</cp:coreProperties>
</file>