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4 宇検村\"/>
    </mc:Choice>
  </mc:AlternateContent>
  <xr:revisionPtr revIDLastSave="0" documentId="13_ncr:1_{1B13726F-E66E-4423-B82E-74D19DDC0E70}" xr6:coauthVersionLast="36" xr6:coauthVersionMax="47" xr10:uidLastSave="{00000000-0000-0000-0000-000000000000}"/>
  <workbookProtection workbookAlgorithmName="SHA-512" workbookHashValue="WJGYMYxSZpW8NAzeq3jKrdjqNHF2ZVSEpHmZ7v28e55P03n6PZahYCA1vPGVbP0FmqUldI5/+e1O46/FObU1eQ==" workbookSaltValue="hHGFICPLtflfuLlVd7Z1S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<sst xmlns="http://schemas.openxmlformats.org/spreadsheetml/2006/main" count="236" uniqueCount="119">
  <si>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</si>
  <si>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</si>
  <si>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</si>
  <si>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</si>
  <si>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</si>
  <si>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</si>
  <si>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</si>
  <si>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</si>
  <si>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</si>
  <si>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</si>
  <si>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</si>
  <si>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</si>
  <si>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</si>
  <si>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</si>
  <si>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</si>
  <si>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</si>
  <si>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</si>
  <si>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</si>
  <si>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</si>
  <si>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</si>
  <si>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</si>
  <si>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</si>
  <si>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</si>
  <si>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</si>
  <si>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</si>
  <si>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</si>
  <si>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</si>
  <si>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</si>
  <si>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</si>
  <si>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</si>
  <si>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</si>
  <si>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</si>
  <si>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</si>
  <si>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</si>
  <si>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</si>
  <si>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</si>
  <si>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</si>
  <si>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</si>
  <si>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</si>
  <si>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</si>
  <si>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</si>
  <si>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</si>
  <si>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</si>
  <si>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</si>
  <si>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</si>
  <si>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</si>
  <si>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</si>
  <si>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</si>
  <si>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</si>
  <si>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</si>
  <si>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</si>
  <si>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</si>
  <si>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</si>
  <si>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</si>
  <si>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</si>
  <si>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</si>
  <si>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</si>
  <si>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</si>
  <si>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</si>
  <si>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</si>
  <si>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</si>
  <si>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</si>
  <si>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</si>
  <si>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</si>
  <si>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</si>
  <si>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</si>
  <si>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</si>
  <si>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</si>
  <si>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</si>
  <si>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</si>
  <si>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</si>
  <si>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</si>
  <si>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</si>
  <si>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</si>
  <si>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</si>
  <si>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</si>
  <si>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</si>
  <si>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</si>
  <si>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</si>
  <si>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</si>
  <si>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</si>
  <si>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</si>
  <si>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</si>
  <si>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</si>
  <si>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</si>
  <si>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</si>
  <si>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</si>
  <si>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</si>
  <si>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</si>
  <si>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</si>
  <si>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</si>
  <si>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</si>
  <si>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</si>
  <si>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</si>
  <si>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</si>
  <si>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</si>
  <si>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</si>
  <si>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</si>
  <si>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</si>
  <si>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</si>
  <si>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</si>
  <si>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</si>
  <si>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</si>
  <si>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</si>
  <si>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</si>
  <si>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</si>
  <si>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</si>
  <si>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</si>
  <si>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</si>
  <si>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</si>
  <si>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</si>
  <si>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</si>
  <si>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</si>
  <si>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</si>
  <si>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</si>
  <si>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</si>
  <si>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③管渠改善率について　　　　　　　　　　　　　　　　　　　　  法定耐用年数の半分未満の期間しか経っていないため、更新は行っていない。</t>
    <phoneticPr fontId="4"/>
  </si>
  <si>
    <t>管渠以外の施設は老朽化が進み、施設利用率も高いとは言えないため、維持管理費削減も踏まえ、施設のダウンサイジングを含めた施設の更新が必要である。令和２年度に料金改定を行ったが、今後も施設の更新が必要なため、今後状況を見定めながら経営戦略の改定作業を進めていき、料金改定など経営改善に向けてしっかりと取り組んでいきたい。</t>
    <phoneticPr fontId="4"/>
  </si>
  <si>
    <t>①収益的収支比率について　　　　　　　　　　　　　　　　　　　数値88.64％と100％を下回っており、一般会計からの繰り入れが多く、令和２年度に料金改定を行ったが、段階的な料金改定を行い、その後どのように数値が変わっていくか見ながら更なる料金改定の検討を行う。　　　　　　　　　　　　　　　　　　　　　　　　　　　　　　　　　④企業債残高対事業規模比率について　　　　　　　　　　　　　　全国平均、類似団体ともに上回っているが、現在老朽化した施設の更新を行っているためだと考える。　　　　                                             ⑤経費回収率について　　　　　　　　　　　　　　　　　　　　　令和２年度に料金改定を行い、平均を超える回収率の確保ができた。今後どのように数値が変わっていくか見ながら更なる料金改定の検討を行う。　　　　　　　　　　　　　　　　　　　　　　　　　　　⑥汚水処理原価について　　　　　　　　　　　　　　　　　　　　昨年度より減少したが、今後も人口減少で有収水量は減っていくことが見込まれるため、汚水処理費を削減する努力をしなければならない。　　　　　　　　　　　　　　　　　　　　　　　　　　　　⑦施設利用率について　　　　　　　　　　　　　　　　　　　　　利用率が約50％しかなく、施設の大部分が遊休状態である。人口減少により、新たな接続もほぼ見込めない。　　　　　　　　　　　　　　　　　　　　　　　　　　　⑧水洗化率について　　　　　　　　　　　　　　　　　　　　　　全国平均より上回っている。空き家を利用した公営住宅への改装などで新規接続を増やしてはいるが、人口減少や高齢化が進み、一般宅の新規接続はあまり見込めないと考える</t>
    <rPh sb="445" eb="448">
      <t>サクネンド</t>
    </rPh>
    <rPh sb="450" eb="452">
      <t>ゲンショウ</t>
    </rPh>
    <rPh sb="681" eb="682">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</si>
</sst>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64-4B33-B121-6944653902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BF64-4B33-B121-6944653902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48.07</c:v>
                </c:pt>
                <c:pt idx="1">
                  <c:v>54.97</c:v>
                </c:pt>
                <c:pt idx="2">
                  <c:v>54.97</c:v>
                </c:pt>
                <c:pt idx="3">
                  <c:v>49.45</c:v>
                </c:pt>
                <c:pt idx="4">
                  <c:v>49.45</c:v>
                </c:pt>
              </c:numCache>
            </c:numRef>
          </c:val>
          <c:extLst>
            <c:ext xmlns:c16="http://schemas.microsoft.com/office/drawing/2014/chart" uri="{C3380CC4-5D6E-409C-BE32-E72D297353CC}">
              <c16:uniqueId val="{00000000-68FF-4BE8-A81D-B7CCBB7019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68FF-4BE8-A81D-B7CCBB7019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79.84</c:v>
                </c:pt>
                <c:pt idx="1">
                  <c:v>79.56</c:v>
                </c:pt>
                <c:pt idx="2">
                  <c:v>77.98</c:v>
                </c:pt>
                <c:pt idx="3">
                  <c:v>78.28</c:v>
                </c:pt>
                <c:pt idx="4">
                  <c:v>92.61</c:v>
                </c:pt>
              </c:numCache>
            </c:numRef>
          </c:val>
          <c:extLst>
            <c:ext xmlns:c16="http://schemas.microsoft.com/office/drawing/2014/chart" uri="{C3380CC4-5D6E-409C-BE32-E72D297353CC}">
              <c16:uniqueId val="{00000000-83A8-4DFA-ADB0-4F0BA90CEB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3A8-4DFA-ADB0-4F0BA90CEB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103.36</c:v>
                </c:pt>
                <c:pt idx="1">
                  <c:v>105.41</c:v>
                </c:pt>
                <c:pt idx="2">
                  <c:v>97.15</c:v>
                </c:pt>
                <c:pt idx="3">
                  <c:v>89.64</c:v>
                </c:pt>
                <c:pt idx="4">
                  <c:v>88.64</c:v>
                </c:pt>
              </c:numCache>
            </c:numRef>
          </c:val>
          <c:extLst>
            <c:ext xmlns:c16="http://schemas.microsoft.com/office/drawing/2014/chart" uri="{C3380CC4-5D6E-409C-BE32-E72D297353CC}">
              <c16:uniqueId val="{00000000-A533-48EC-8BF5-60719EB4341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3-48EC-8BF5-60719EB4341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C5-482F-8C3A-A2E5D39A84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C5-482F-8C3A-A2E5D39A84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7E-4769-8D6F-DAA9DAA321F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7E-4769-8D6F-DAA9DAA321F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B7-435E-AD4D-B8DF0133AE0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B7-435E-AD4D-B8DF0133AE0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6E-46C2-92D6-9B509D73C43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6E-46C2-92D6-9B509D73C43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957.83</c:v>
                </c:pt>
                <c:pt idx="3" formatCode="#,##0.00;&quot;△&quot;#,##0.00;&quot;-&quot;">
                  <c:v>916.35</c:v>
                </c:pt>
                <c:pt idx="4" formatCode="#,##0.00;&quot;△&quot;#,##0.00;&quot;-&quot;">
                  <c:v>854.19</c:v>
                </c:pt>
              </c:numCache>
            </c:numRef>
          </c:val>
          <c:extLst>
            <c:ext xmlns:c16="http://schemas.microsoft.com/office/drawing/2014/chart" uri="{C3380CC4-5D6E-409C-BE32-E72D297353CC}">
              <c16:uniqueId val="{00000000-41F4-4AD3-AE75-4807AC6A117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1F4-4AD3-AE75-4807AC6A117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39.21</c:v>
                </c:pt>
                <c:pt idx="1">
                  <c:v>61.92</c:v>
                </c:pt>
                <c:pt idx="2">
                  <c:v>86.07</c:v>
                </c:pt>
                <c:pt idx="3">
                  <c:v>66.930000000000007</c:v>
                </c:pt>
                <c:pt idx="4">
                  <c:v>77.5</c:v>
                </c:pt>
              </c:numCache>
            </c:numRef>
          </c:val>
          <c:extLst>
            <c:ext xmlns:c16="http://schemas.microsoft.com/office/drawing/2014/chart" uri="{C3380CC4-5D6E-409C-BE32-E72D297353CC}">
              <c16:uniqueId val="{00000000-448C-4FE3-A99D-7127CDB67EF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448C-4FE3-A99D-7127CDB67EF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336.71</c:v>
                </c:pt>
                <c:pt idx="1">
                  <c:v>282.62</c:v>
                </c:pt>
                <c:pt idx="2">
                  <c:v>206.36</c:v>
                </c:pt>
                <c:pt idx="3">
                  <c:v>268.61</c:v>
                </c:pt>
                <c:pt idx="4">
                  <c:v>213.43</c:v>
                </c:pt>
              </c:numCache>
            </c:numRef>
          </c:val>
          <c:extLst>
            <c:ext xmlns:c16="http://schemas.microsoft.com/office/drawing/2014/chart" uri="{C3380CC4-5D6E-409C-BE32-E72D297353CC}">
              <c16:uniqueId val="{00000000-1BF7-4F1C-B6B6-AA2EC667F0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BF7-4F1C-B6B6-AA2EC667F0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宇検村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1624</v>
      </c>
      <c r="AM8" s="36"/>
      <c r="AN8" s="36"/>
      <c r="AO8" s="36"/>
      <c r="AP8" s="36"/>
      <c r="AQ8" s="36"/>
      <c r="AR8" s="36"/>
      <c r="AS8" s="36"/>
      <c r="AT8" s="37">
        <f>データ!T6</f>
        <v>103.07</v>
      </c>
      <c r="AU8" s="37"/>
      <c r="AV8" s="37"/>
      <c r="AW8" s="37"/>
      <c r="AX8" s="37"/>
      <c r="AY8" s="37"/>
      <c r="AZ8" s="37"/>
      <c r="BA8" s="37"/>
      <c r="BB8" s="37">
        <f>データ!U6</f>
        <v>15.76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65.87</v>
      </c>
      <c r="Q10" s="37"/>
      <c r="R10" s="37"/>
      <c r="S10" s="37"/>
      <c r="T10" s="37"/>
      <c r="U10" s="37"/>
      <c r="V10" s="37"/>
      <c r="W10" s="37">
        <f>データ!Q6</f>
        <v>100</v>
      </c>
      <c r="X10" s="37"/>
      <c r="Y10" s="37"/>
      <c r="Z10" s="37"/>
      <c r="AA10" s="37"/>
      <c r="AB10" s="37"/>
      <c r="AC10" s="37"/>
      <c r="AD10" s="36">
        <f>データ!R6</f>
        <v>3630</v>
      </c>
      <c r="AE10" s="36"/>
      <c r="AF10" s="36"/>
      <c r="AG10" s="36"/>
      <c r="AH10" s="36"/>
      <c r="AI10" s="36"/>
      <c r="AJ10" s="36"/>
      <c r="AK10" s="2"/>
      <c r="AL10" s="36">
        <f>データ!V6</f>
        <v>1042</v>
      </c>
      <c r="AM10" s="36"/>
      <c r="AN10" s="36"/>
      <c r="AO10" s="36"/>
      <c r="AP10" s="36"/>
      <c r="AQ10" s="36"/>
      <c r="AR10" s="36"/>
      <c r="AS10" s="36"/>
      <c r="AT10" s="37">
        <f>データ!W6</f>
        <v>0.15</v>
      </c>
      <c r="AU10" s="37"/>
      <c r="AV10" s="37"/>
      <c r="AW10" s="37"/>
      <c r="AX10" s="37"/>
      <c r="AY10" s="37"/>
      <c r="AZ10" s="37"/>
      <c r="BA10" s="37"/>
      <c r="BB10" s="37">
        <f>データ!X6</f>
        <v>6946.67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F8S2Gu7fcAVxVvErHjrCuZdadKslOFsIkD+jrFKwT+wtU2igNMaPLdgaCl0phsL3iPbwmOtRNarMNmAxYz4C3g==" saltValue="09cLUotqb818dsE1pRph1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465241</v>
      </c>
      <c r="D6" s="19">
        <f t="shared" si="3"/>
        <v>47</v>
      </c>
      <c r="E6" s="19">
        <f t="shared" si="3"/>
        <v>17</v>
      </c>
      <c r="F6" s="19">
        <f t="shared" si="3"/>
        <v>5</v>
      </c>
      <c r="G6" s="19">
        <f t="shared" si="3"/>
        <v>0</v>
      </c>
      <c r="H6" s="19" t="str">
        <f t="shared" si="3"/>
        <v>鹿児島県　宇検村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65.87</v>
      </c>
      <c r="Q6" s="20">
        <f t="shared" si="3"/>
        <v>100</v>
      </c>
      <c r="R6" s="20">
        <f t="shared" si="3"/>
        <v>3630</v>
      </c>
      <c r="S6" s="20">
        <f t="shared" si="3"/>
        <v>1624</v>
      </c>
      <c r="T6" s="20">
        <f t="shared" si="3"/>
        <v>103.07</v>
      </c>
      <c r="U6" s="20">
        <f t="shared" si="3"/>
        <v>15.76</v>
      </c>
      <c r="V6" s="20">
        <f t="shared" si="3"/>
        <v>1042</v>
      </c>
      <c r="W6" s="20">
        <f t="shared" si="3"/>
        <v>0.15</v>
      </c>
      <c r="X6" s="20">
        <f t="shared" si="3"/>
        <v>6946.67</v>
      </c>
      <c r="Y6" s="21">
        <f>IF(Y7="",NA(),Y7)</f>
        <v>103.36</v>
      </c>
      <c r="Z6" s="21">
        <f t="shared" ref="Z6:AH6" si="4">IF(Z7="",NA(),Z7)</f>
        <v>105.41</v>
      </c>
      <c r="AA6" s="21">
        <f t="shared" si="4"/>
        <v>97.15</v>
      </c>
      <c r="AB6" s="21">
        <f t="shared" si="4"/>
        <v>89.64</v>
      </c>
      <c r="AC6" s="21">
        <f t="shared" si="4"/>
        <v>88.64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957.83</v>
      </c>
      <c r="BI6" s="21">
        <f t="shared" si="7"/>
        <v>916.35</v>
      </c>
      <c r="BJ6" s="21">
        <f t="shared" si="7"/>
        <v>854.19</v>
      </c>
      <c r="BK6" s="21">
        <f t="shared" si="7"/>
        <v>826.83</v>
      </c>
      <c r="BL6" s="21">
        <f t="shared" si="7"/>
        <v>867.83</v>
      </c>
      <c r="BM6" s="21">
        <f t="shared" si="7"/>
        <v>791.76</v>
      </c>
      <c r="BN6" s="21">
        <f t="shared" si="7"/>
        <v>900.82</v>
      </c>
      <c r="BO6" s="21">
        <f t="shared" si="7"/>
        <v>839.21</v>
      </c>
      <c r="BP6" s="20" t="str">
        <f>IF(BP7="","",IF(BP7="-","【-】","【"&amp;SUBSTITUTE(TEXT(BP7,"#,##0.00"),"-","△")&amp;"】"))</f>
        <v>【785.10】</v>
      </c>
      <c r="BQ6" s="21">
        <f>IF(BQ7="",NA(),BQ7)</f>
        <v>39.21</v>
      </c>
      <c r="BR6" s="21">
        <f t="shared" ref="BR6:BZ6" si="8">IF(BR7="",NA(),BR7)</f>
        <v>61.92</v>
      </c>
      <c r="BS6" s="21">
        <f t="shared" si="8"/>
        <v>86.07</v>
      </c>
      <c r="BT6" s="21">
        <f t="shared" si="8"/>
        <v>66.930000000000007</v>
      </c>
      <c r="BU6" s="21">
        <f t="shared" si="8"/>
        <v>77.5</v>
      </c>
      <c r="BV6" s="21">
        <f t="shared" si="8"/>
        <v>57.31</v>
      </c>
      <c r="BW6" s="21">
        <f t="shared" si="8"/>
        <v>57.08</v>
      </c>
      <c r="BX6" s="21">
        <f t="shared" si="8"/>
        <v>56.26</v>
      </c>
      <c r="BY6" s="21">
        <f t="shared" si="8"/>
        <v>52.94</v>
      </c>
      <c r="BZ6" s="21">
        <f t="shared" si="8"/>
        <v>52.05</v>
      </c>
      <c r="CA6" s="20" t="str">
        <f>IF(CA7="","",IF(CA7="-","【-】","【"&amp;SUBSTITUTE(TEXT(CA7,"#,##0.00"),"-","△")&amp;"】"))</f>
        <v>【56.93】</v>
      </c>
      <c r="CB6" s="21">
        <f>IF(CB7="",NA(),CB7)</f>
        <v>336.71</v>
      </c>
      <c r="CC6" s="21">
        <f t="shared" ref="CC6:CK6" si="9">IF(CC7="",NA(),CC7)</f>
        <v>282.62</v>
      </c>
      <c r="CD6" s="21">
        <f t="shared" si="9"/>
        <v>206.36</v>
      </c>
      <c r="CE6" s="21">
        <f t="shared" si="9"/>
        <v>268.61</v>
      </c>
      <c r="CF6" s="21">
        <f t="shared" si="9"/>
        <v>213.43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48.07</v>
      </c>
      <c r="CN6" s="21">
        <f t="shared" ref="CN6:CV6" si="10">IF(CN7="",NA(),CN7)</f>
        <v>54.97</v>
      </c>
      <c r="CO6" s="21">
        <f t="shared" si="10"/>
        <v>54.97</v>
      </c>
      <c r="CP6" s="21">
        <f t="shared" si="10"/>
        <v>49.45</v>
      </c>
      <c r="CQ6" s="21">
        <f t="shared" si="10"/>
        <v>49.45</v>
      </c>
      <c r="CR6" s="21">
        <f t="shared" si="10"/>
        <v>50.14</v>
      </c>
      <c r="CS6" s="21">
        <f t="shared" si="10"/>
        <v>54.83</v>
      </c>
      <c r="CT6" s="21">
        <f t="shared" si="10"/>
        <v>66.53</v>
      </c>
      <c r="CU6" s="21">
        <f t="shared" si="10"/>
        <v>52.35</v>
      </c>
      <c r="CV6" s="21">
        <f t="shared" si="10"/>
        <v>46.25</v>
      </c>
      <c r="CW6" s="20" t="str">
        <f>IF(CW7="","",IF(CW7="-","【-】","【"&amp;SUBSTITUTE(TEXT(CW7,"#,##0.00"),"-","△")&amp;"】"))</f>
        <v>【49.87】</v>
      </c>
      <c r="CX6" s="21">
        <f>IF(CX7="",NA(),CX7)</f>
        <v>79.84</v>
      </c>
      <c r="CY6" s="21">
        <f t="shared" ref="CY6:DG6" si="11">IF(CY7="",NA(),CY7)</f>
        <v>79.56</v>
      </c>
      <c r="CZ6" s="21">
        <f t="shared" si="11"/>
        <v>77.98</v>
      </c>
      <c r="DA6" s="21">
        <f t="shared" si="11"/>
        <v>78.28</v>
      </c>
      <c r="DB6" s="21">
        <f t="shared" si="11"/>
        <v>92.61</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465241</v>
      </c>
      <c r="D7" s="23">
        <v>47</v>
      </c>
      <c r="E7" s="23">
        <v>17</v>
      </c>
      <c r="F7" s="23">
        <v>5</v>
      </c>
      <c r="G7" s="23">
        <v>0</v>
      </c>
      <c r="H7" s="23" t="s">
        <v>97</v>
      </c>
      <c r="I7" s="23" t="s">
        <v>98</v>
      </c>
      <c r="J7" s="23" t="s">
        <v>99</v>
      </c>
      <c r="K7" s="23" t="s">
        <v>100</v>
      </c>
      <c r="L7" s="23" t="s">
        <v>101</v>
      </c>
      <c r="M7" s="23" t="s">
        <v>102</v>
      </c>
      <c r="N7" s="24" t="s">
        <v>103</v>
      </c>
      <c r="O7" s="24" t="s">
        <v>104</v>
      </c>
      <c r="P7" s="24">
        <v>65.87</v>
      </c>
      <c r="Q7" s="24">
        <v>100</v>
      </c>
      <c r="R7" s="24">
        <v>3630</v>
      </c>
      <c r="S7" s="24">
        <v>1624</v>
      </c>
      <c r="T7" s="24">
        <v>103.07</v>
      </c>
      <c r="U7" s="24">
        <v>15.76</v>
      </c>
      <c r="V7" s="24">
        <v>1042</v>
      </c>
      <c r="W7" s="24">
        <v>0.15</v>
      </c>
      <c r="X7" s="24">
        <v>6946.67</v>
      </c>
      <c r="Y7" s="24">
        <v>103.36</v>
      </c>
      <c r="Z7" s="24">
        <v>105.41</v>
      </c>
      <c r="AA7" s="24">
        <v>97.15</v>
      </c>
      <c r="AB7" s="24">
        <v>89.64</v>
      </c>
      <c r="AC7" s="24">
        <v>88.64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957.83</v>
      </c>
      <c r="BI7" s="24">
        <v>916.35</v>
      </c>
      <c r="BJ7" s="24">
        <v>854.19</v>
      </c>
      <c r="BK7" s="24">
        <v>826.83</v>
      </c>
      <c r="BL7" s="24">
        <v>867.83</v>
      </c>
      <c r="BM7" s="24">
        <v>791.76</v>
      </c>
      <c r="BN7" s="24">
        <v>900.82</v>
      </c>
      <c r="BO7" s="24">
        <v>839.21</v>
      </c>
      <c r="BP7" s="24">
        <v>785.1</v>
      </c>
      <c r="BQ7" s="24">
        <v>39.21</v>
      </c>
      <c r="BR7" s="24">
        <v>61.92</v>
      </c>
      <c r="BS7" s="24">
        <v>86.07</v>
      </c>
      <c r="BT7" s="24">
        <v>66.930000000000007</v>
      </c>
      <c r="BU7" s="24">
        <v>77.5</v>
      </c>
      <c r="BV7" s="24">
        <v>57.31</v>
      </c>
      <c r="BW7" s="24">
        <v>57.08</v>
      </c>
      <c r="BX7" s="24">
        <v>56.26</v>
      </c>
      <c r="BY7" s="24">
        <v>52.94</v>
      </c>
      <c r="BZ7" s="24">
        <v>52.05</v>
      </c>
      <c r="CA7" s="24">
        <v>56.93</v>
      </c>
      <c r="CB7" s="24">
        <v>336.71</v>
      </c>
      <c r="CC7" s="24">
        <v>282.62</v>
      </c>
      <c r="CD7" s="24">
        <v>206.36</v>
      </c>
      <c r="CE7" s="24">
        <v>268.61</v>
      </c>
      <c r="CF7" s="24">
        <v>213.43</v>
      </c>
      <c r="CG7" s="24">
        <v>273.52</v>
      </c>
      <c r="CH7" s="24">
        <v>274.99</v>
      </c>
      <c r="CI7" s="24">
        <v>282.08999999999997</v>
      </c>
      <c r="CJ7" s="24">
        <v>303.27999999999997</v>
      </c>
      <c r="CK7" s="24">
        <v>301.86</v>
      </c>
      <c r="CL7" s="24">
        <v>271.14999999999998</v>
      </c>
      <c r="CM7" s="24">
        <v>48.07</v>
      </c>
      <c r="CN7" s="24">
        <v>54.97</v>
      </c>
      <c r="CO7" s="24">
        <v>54.97</v>
      </c>
      <c r="CP7" s="24">
        <v>49.45</v>
      </c>
      <c r="CQ7" s="24">
        <v>49.45</v>
      </c>
      <c r="CR7" s="24">
        <v>50.14</v>
      </c>
      <c r="CS7" s="24">
        <v>54.83</v>
      </c>
      <c r="CT7" s="24">
        <v>66.53</v>
      </c>
      <c r="CU7" s="24">
        <v>52.35</v>
      </c>
      <c r="CV7" s="24">
        <v>46.25</v>
      </c>
      <c r="CW7" s="24">
        <v>49.87</v>
      </c>
      <c r="CX7" s="24">
        <v>79.84</v>
      </c>
      <c r="CY7" s="24">
        <v>79.56</v>
      </c>
      <c r="CZ7" s="24">
        <v>77.98</v>
      </c>
      <c r="DA7" s="24">
        <v>78.28</v>
      </c>
      <c r="DB7" s="24">
        <v>92.61</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2025-02-17T01:28:31Z</cp:lastPrinted>
  <dcterms:created xsi:type="dcterms:W3CDTF">2025-01-24T07:37:10Z</dcterms:created>
  <dcterms:modified xsi:type="dcterms:W3CDTF">2025-02-17T01:28:32Z</dcterms:modified>
  <cp:category/>
</cp:coreProperties>
</file>