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4 宇検村\"/>
    </mc:Choice>
  </mc:AlternateContent>
  <xr:revisionPtr revIDLastSave="0" documentId="13_ncr:1_{2A33852A-3ADE-4490-9BB6-21A87AA143B7}" xr6:coauthVersionLast="36" xr6:coauthVersionMax="36" xr10:uidLastSave="{00000000-0000-0000-0000-000000000000}"/>
  <workbookProtection workbookAlgorithmName="SHA-512" workbookHashValue="/WOUHR3DvMGnzZR2lduGEsz1tVKooiVlgkUve9G8EjFQ+pMt4/foSP2xtLEcY+qS+RDOGPbfA+TAWOO6Vwgs2A==" workbookSaltValue="9Wrc/5a9PjCR0IBsKI0HWw==" workbookSpinCount="100000" lockStructure="1"/>
  <bookViews>
    <workbookView xWindow="0" yWindow="0" windowWidth="18000" windowHeight="1588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AT10" i="4"/>
  <c r="AL10" i="4"/>
  <c r="W10" i="4"/>
  <c r="B10" i="4"/>
  <c r="BB8" i="4"/>
  <c r="AT8" i="4"/>
  <c r="AL8" i="4"/>
  <c r="AD8" i="4"/>
  <c r="P8" i="4"/>
  <c r="I8" i="4"/>
  <c r="B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<sst xmlns="http://schemas.openxmlformats.org/spreadsheetml/2006/main" count="233" uniqueCount="118">
  <si>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</si>
  <si>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</si>
  <si>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</si>
  <si>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</si>
  <si>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</si>
  <si>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</si>
  <si>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</si>
  <si>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</si>
  <si>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</si>
  <si>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</si>
  <si>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</si>
  <si>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</si>
  <si>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</si>
  <si>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</si>
  <si>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</si>
  <si>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</si>
  <si>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</si>
  <si>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</si>
  <si>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</si>
  <si>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</si>
  <si>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</si>
  <si>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</si>
  <si>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</si>
  <si>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</si>
  <si>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</si>
  <si>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</si>
  <si>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</si>
  <si>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</si>
  <si>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</si>
  <si>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</si>
  <si>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</si>
  <si>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</si>
  <si>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</si>
  <si>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</si>
  <si>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</si>
  <si>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</si>
  <si>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</si>
  <si>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</si>
  <si>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</si>
  <si>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</si>
  <si>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</si>
  <si>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</si>
  <si>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</si>
  <si>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</si>
  <si>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</si>
  <si>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</si>
  <si>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</si>
  <si>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</si>
  <si>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</si>
  <si>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</si>
  <si>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</si>
  <si>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</si>
  <si>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</si>
  <si>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</si>
  <si>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</si>
  <si>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</si>
  <si>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</si>
  <si>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</si>
  <si>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</si>
  <si>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</si>
  <si>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</si>
  <si>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</si>
  <si>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</si>
  <si>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</si>
  <si>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</si>
  <si>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</si>
  <si>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</si>
  <si>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</si>
  <si>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</si>
  <si>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</si>
  <si>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</si>
  <si>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</si>
  <si>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</si>
  <si>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</si>
  <si>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</si>
  <si>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</si>
  <si>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</si>
  <si>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</si>
  <si>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</si>
  <si>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</si>
  <si>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</si>
  <si>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</si>
  <si>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</si>
  <si>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</si>
  <si>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</si>
  <si>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</si>
  <si>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</si>
  <si>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</si>
  <si>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</si>
  <si>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</si>
  <si>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</si>
  <si>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</si>
  <si>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</si>
  <si>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</si>
  <si>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</si>
  <si>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</si>
  <si>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</si>
  <si>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宇検村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</si>
  <si>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</si>
  <si>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</si>
  <si>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</si>
  <si>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</si>
  <si>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</si>
  <si>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</si>
  <si>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</si>
  <si>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</si>
  <si>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</si>
  <si>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</si>
  <si>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</si>
  <si>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</si>
  <si>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</si>
  <si>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</si>
  <si>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</si>
  <si>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</si>
  <si>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</si>
  <si>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一般会計からの繰入に依存した経営状況となっており、地方公営企業の独立採算性の観点から経営状況の改善が必要と考える。令和２年度に料金改定を行ったが段階的な料金改定にとどめているため、策定中のアセットマネジメントの結果や今後の収益の推移を観察しながら更なる料金改定の検討を行っていくとともに維持管理費の削減なども行い経営改善を進めていく。</t>
    <rPh sb="57" eb="58">
      <t>レイ</t>
    </rPh>
    <rPh sb="58" eb="59">
      <t>ワ</t>
    </rPh>
    <rPh sb="60" eb="61">
      <t>ネン</t>
    </rPh>
    <rPh sb="61" eb="62">
      <t>ド</t>
    </rPh>
    <rPh sb="63" eb="65">
      <t>リョウキン</t>
    </rPh>
    <rPh sb="65" eb="67">
      <t>カイテイ</t>
    </rPh>
    <rPh sb="68" eb="69">
      <t>オコナ</t>
    </rPh>
    <rPh sb="72" eb="75">
      <t>ダンカイテキ</t>
    </rPh>
    <rPh sb="76" eb="78">
      <t>リョウキン</t>
    </rPh>
    <rPh sb="78" eb="80">
      <t>カイテイ</t>
    </rPh>
    <rPh sb="90" eb="93">
      <t>サクテイチュウ</t>
    </rPh>
    <rPh sb="105" eb="107">
      <t>ケッカ</t>
    </rPh>
    <rPh sb="108" eb="110">
      <t>コンゴ</t>
    </rPh>
    <rPh sb="111" eb="113">
      <t>シュウエキ</t>
    </rPh>
    <rPh sb="114" eb="116">
      <t>スイイ</t>
    </rPh>
    <rPh sb="117" eb="119">
      <t>カンサツ</t>
    </rPh>
    <rPh sb="123" eb="124">
      <t>サラ</t>
    </rPh>
    <rPh sb="126" eb="128">
      <t>リョウキン</t>
    </rPh>
    <rPh sb="128" eb="130">
      <t>カイテイ</t>
    </rPh>
    <rPh sb="131" eb="133">
      <t>ケントウ</t>
    </rPh>
    <rPh sb="134" eb="135">
      <t>オコナ</t>
    </rPh>
    <rPh sb="143" eb="145">
      <t>イジ</t>
    </rPh>
    <rPh sb="145" eb="148">
      <t>カンリヒ</t>
    </rPh>
    <rPh sb="149" eb="151">
      <t>サクゲン</t>
    </rPh>
    <rPh sb="154" eb="155">
      <t>オコナ</t>
    </rPh>
    <rPh sb="156" eb="158">
      <t>ケイエイ</t>
    </rPh>
    <rPh sb="158" eb="160">
      <t>カイゼン</t>
    </rPh>
    <rPh sb="161" eb="162">
      <t>スス</t>
    </rPh>
    <phoneticPr fontId="4"/>
  </si>
  <si>
    <t>①収益的収支比率について
前年よりも少し数値は上がってきたが、施設更新のための事業の償還金が増えてきたことにより、料金収入でまかなえないため、資本費への一般会計からの繰入に頼っている状況である。令和２年度に料金改定を行ったが大幅な改善は見込めず、平均値よりもまだ低いため、社会情勢等を見ながら今後も少しづつ料金を値上げしていかなければならない。
④企業債残高対給水収益比率について
数値が全国平均、類似団体平均を上回っており、依然高い状況である。抑える努力も必要だが、住民へ安心安全な飲料水の供給を行うためには今後も老朽管の耐震化が必要となるため、すべての配管の耐震化が完了するまでは致し方ないと考える。　　　　　　　　　　　　　　　　　　　　　　　　　　　　　　　
⑤料金回収率について
令和２年度に料金を改定したが大幅な改善は見込めず、更なる料金改定の検討が必要と考える。　　　　　　　                                　　　
⑥給水原価について
全国平均、類似団体平均より上回った。平成17年度から行っている統合事業の地方債償還の関係で平均値よりも高くなっていると考えられるが、住民へ安心安全な飲料水の安定供給を図るためには今後も老朽管を耐震化していく必要があり、そのためには新たな起債が必要となる。人口の減少に伴い有収水量も減ることが予測されるため、今後も数年間は全国平均を超えることが予想される。　　　　　　　　　　　　　　　　　　　　　　　　　　　　　
⑦施設利用率について
数値は全国平均、類似団体平均を上回っており、施設規模は妥当だと考える。　　　　　　　　　　　　　                      　　　　　
⑧有収率について
大規模な漏水や、個人宅での漏水が少なかったため、高い数値となった。</t>
    <rPh sb="1" eb="4">
      <t>シュウエキテキ</t>
    </rPh>
    <rPh sb="4" eb="6">
      <t>シュウシ</t>
    </rPh>
    <rPh sb="6" eb="8">
      <t>ヒリツ</t>
    </rPh>
    <rPh sb="13" eb="15">
      <t>ゼンネン</t>
    </rPh>
    <rPh sb="18" eb="19">
      <t>スコ</t>
    </rPh>
    <rPh sb="20" eb="22">
      <t>スウチ</t>
    </rPh>
    <rPh sb="23" eb="24">
      <t>ア</t>
    </rPh>
    <rPh sb="31" eb="33">
      <t>シセツ</t>
    </rPh>
    <rPh sb="33" eb="35">
      <t>コウシン</t>
    </rPh>
    <rPh sb="39" eb="41">
      <t>ジギョウ</t>
    </rPh>
    <rPh sb="42" eb="44">
      <t>ショウカン</t>
    </rPh>
    <rPh sb="44" eb="45">
      <t>キン</t>
    </rPh>
    <rPh sb="46" eb="47">
      <t>フ</t>
    </rPh>
    <rPh sb="57" eb="59">
      <t>リョウキン</t>
    </rPh>
    <rPh sb="59" eb="61">
      <t>シュウニュウ</t>
    </rPh>
    <rPh sb="71" eb="73">
      <t>シホン</t>
    </rPh>
    <rPh sb="73" eb="74">
      <t>ヒ</t>
    </rPh>
    <rPh sb="76" eb="78">
      <t>イッパン</t>
    </rPh>
    <rPh sb="78" eb="80">
      <t>カイケイ</t>
    </rPh>
    <rPh sb="83" eb="85">
      <t>クリイレ</t>
    </rPh>
    <rPh sb="86" eb="87">
      <t>タヨ</t>
    </rPh>
    <rPh sb="91" eb="93">
      <t>ジョウキョウ</t>
    </rPh>
    <rPh sb="97" eb="98">
      <t>レイ</t>
    </rPh>
    <rPh sb="98" eb="99">
      <t>ワ</t>
    </rPh>
    <rPh sb="100" eb="101">
      <t>ネン</t>
    </rPh>
    <rPh sb="101" eb="102">
      <t>ド</t>
    </rPh>
    <rPh sb="103" eb="105">
      <t>リョウキン</t>
    </rPh>
    <rPh sb="105" eb="107">
      <t>カイテイ</t>
    </rPh>
    <rPh sb="108" eb="109">
      <t>オコナ</t>
    </rPh>
    <rPh sb="112" eb="114">
      <t>オオハバ</t>
    </rPh>
    <rPh sb="115" eb="117">
      <t>カイゼン</t>
    </rPh>
    <rPh sb="118" eb="120">
      <t>ミコ</t>
    </rPh>
    <rPh sb="123" eb="126">
      <t>ヘイキンチ</t>
    </rPh>
    <rPh sb="131" eb="132">
      <t>ヒク</t>
    </rPh>
    <rPh sb="136" eb="138">
      <t>シャカイ</t>
    </rPh>
    <rPh sb="138" eb="140">
      <t>ジョウセイ</t>
    </rPh>
    <rPh sb="140" eb="141">
      <t>トウ</t>
    </rPh>
    <rPh sb="142" eb="143">
      <t>ミ</t>
    </rPh>
    <rPh sb="146" eb="148">
      <t>コンゴ</t>
    </rPh>
    <rPh sb="149" eb="150">
      <t>スコ</t>
    </rPh>
    <rPh sb="153" eb="155">
      <t>リョウキン</t>
    </rPh>
    <rPh sb="156" eb="158">
      <t>ネア</t>
    </rPh>
    <rPh sb="174" eb="176">
      <t>キギョウ</t>
    </rPh>
    <rPh sb="176" eb="177">
      <t>サイ</t>
    </rPh>
    <rPh sb="177" eb="179">
      <t>ザンダカ</t>
    </rPh>
    <rPh sb="179" eb="180">
      <t>タイ</t>
    </rPh>
    <rPh sb="180" eb="182">
      <t>キュウスイ</t>
    </rPh>
    <rPh sb="182" eb="184">
      <t>シュウエキ</t>
    </rPh>
    <rPh sb="184" eb="186">
      <t>ヒリツ</t>
    </rPh>
    <rPh sb="191" eb="193">
      <t>スウチ</t>
    </rPh>
    <rPh sb="194" eb="196">
      <t>ゼンコク</t>
    </rPh>
    <rPh sb="196" eb="198">
      <t>ヘイキン</t>
    </rPh>
    <rPh sb="199" eb="201">
      <t>ルイジ</t>
    </rPh>
    <rPh sb="201" eb="203">
      <t>ダンタイ</t>
    </rPh>
    <rPh sb="203" eb="205">
      <t>ヘイキン</t>
    </rPh>
    <rPh sb="206" eb="208">
      <t>ウワマワ</t>
    </rPh>
    <rPh sb="213" eb="215">
      <t>イゼン</t>
    </rPh>
    <rPh sb="215" eb="216">
      <t>タカ</t>
    </rPh>
    <rPh sb="217" eb="219">
      <t>ジョウキョウ</t>
    </rPh>
    <rPh sb="223" eb="224">
      <t>オサ</t>
    </rPh>
    <rPh sb="226" eb="228">
      <t>ドリョク</t>
    </rPh>
    <rPh sb="229" eb="231">
      <t>ヒツヨウ</t>
    </rPh>
    <rPh sb="234" eb="236">
      <t>ジュウミン</t>
    </rPh>
    <rPh sb="237" eb="239">
      <t>アンシン</t>
    </rPh>
    <rPh sb="239" eb="241">
      <t>アンゼン</t>
    </rPh>
    <rPh sb="242" eb="245">
      <t>インリョウスイ</t>
    </rPh>
    <rPh sb="246" eb="248">
      <t>キョウキュウ</t>
    </rPh>
    <rPh sb="249" eb="250">
      <t>オコナ</t>
    </rPh>
    <rPh sb="255" eb="257">
      <t>コンゴ</t>
    </rPh>
    <rPh sb="258" eb="260">
      <t>ロウキュウ</t>
    </rPh>
    <rPh sb="260" eb="261">
      <t>カン</t>
    </rPh>
    <rPh sb="266" eb="268">
      <t>ヒツヨウ</t>
    </rPh>
    <rPh sb="278" eb="280">
      <t>ハイカン</t>
    </rPh>
    <rPh sb="292" eb="293">
      <t>イタ</t>
    </rPh>
    <rPh sb="294" eb="295">
      <t>カタ</t>
    </rPh>
    <rPh sb="298" eb="299">
      <t>カンガ</t>
    </rPh>
    <rPh sb="335" eb="337">
      <t>リョウキン</t>
    </rPh>
    <rPh sb="337" eb="339">
      <t>カイシュウ</t>
    </rPh>
    <rPh sb="339" eb="340">
      <t>リツ</t>
    </rPh>
    <rPh sb="345" eb="346">
      <t>レイ</t>
    </rPh>
    <rPh sb="346" eb="347">
      <t>ワ</t>
    </rPh>
    <rPh sb="348" eb="349">
      <t>ネン</t>
    </rPh>
    <rPh sb="349" eb="350">
      <t>ド</t>
    </rPh>
    <rPh sb="351" eb="353">
      <t>リョウキン</t>
    </rPh>
    <rPh sb="354" eb="356">
      <t>カイテイ</t>
    </rPh>
    <rPh sb="359" eb="361">
      <t>オオハバ</t>
    </rPh>
    <rPh sb="362" eb="364">
      <t>カイゼン</t>
    </rPh>
    <rPh sb="365" eb="367">
      <t>ミコ</t>
    </rPh>
    <rPh sb="370" eb="371">
      <t>サラ</t>
    </rPh>
    <rPh sb="373" eb="375">
      <t>リョウキン</t>
    </rPh>
    <rPh sb="375" eb="377">
      <t>カイテイ</t>
    </rPh>
    <rPh sb="378" eb="380">
      <t>ケントウ</t>
    </rPh>
    <rPh sb="381" eb="383">
      <t>ヒツヨウ</t>
    </rPh>
    <rPh sb="384" eb="385">
      <t>カンガ</t>
    </rPh>
    <rPh sb="432" eb="434">
      <t>キュウスイ</t>
    </rPh>
    <rPh sb="434" eb="436">
      <t>ゲンカ</t>
    </rPh>
    <rPh sb="441" eb="443">
      <t>ゼンコク</t>
    </rPh>
    <rPh sb="443" eb="445">
      <t>ヘイキン</t>
    </rPh>
    <rPh sb="446" eb="448">
      <t>ルイジ</t>
    </rPh>
    <rPh sb="448" eb="450">
      <t>ダンタイ</t>
    </rPh>
    <rPh sb="450" eb="452">
      <t>ヘイキン</t>
    </rPh>
    <rPh sb="454" eb="456">
      <t>ウワマワ</t>
    </rPh>
    <rPh sb="459" eb="461">
      <t>ヘイセイ</t>
    </rPh>
    <rPh sb="463" eb="465">
      <t>ネンド</t>
    </rPh>
    <rPh sb="467" eb="468">
      <t>オコナ</t>
    </rPh>
    <rPh sb="472" eb="474">
      <t>トウゴウ</t>
    </rPh>
    <rPh sb="474" eb="476">
      <t>ジギョウ</t>
    </rPh>
    <rPh sb="477" eb="480">
      <t>チホウサイ</t>
    </rPh>
    <rPh sb="480" eb="482">
      <t>ショウカン</t>
    </rPh>
    <rPh sb="483" eb="485">
      <t>カンケイ</t>
    </rPh>
    <rPh sb="486" eb="489">
      <t>ヘイキンチ</t>
    </rPh>
    <rPh sb="492" eb="493">
      <t>タカ</t>
    </rPh>
    <rPh sb="500" eb="501">
      <t>カンガ</t>
    </rPh>
    <rPh sb="507" eb="509">
      <t>ジュウミン</t>
    </rPh>
    <rPh sb="510" eb="512">
      <t>アンシン</t>
    </rPh>
    <rPh sb="512" eb="514">
      <t>アンゼン</t>
    </rPh>
    <rPh sb="515" eb="518">
      <t>インリョウスイ</t>
    </rPh>
    <rPh sb="519" eb="521">
      <t>アンテイ</t>
    </rPh>
    <rPh sb="521" eb="523">
      <t>キョウキュウ</t>
    </rPh>
    <rPh sb="524" eb="525">
      <t>ハカ</t>
    </rPh>
    <rPh sb="530" eb="532">
      <t>コンゴ</t>
    </rPh>
    <rPh sb="533" eb="535">
      <t>ロウキュウ</t>
    </rPh>
    <rPh sb="535" eb="536">
      <t>カン</t>
    </rPh>
    <rPh sb="537" eb="540">
      <t>タイシンカ</t>
    </rPh>
    <rPh sb="544" eb="546">
      <t>ヒツヨウ</t>
    </rPh>
    <rPh sb="556" eb="557">
      <t>アラ</t>
    </rPh>
    <rPh sb="559" eb="561">
      <t>キサイ</t>
    </rPh>
    <rPh sb="562" eb="564">
      <t>ヒツヨウ</t>
    </rPh>
    <rPh sb="568" eb="570">
      <t>ジンコウ</t>
    </rPh>
    <rPh sb="571" eb="573">
      <t>ゲンショウ</t>
    </rPh>
    <rPh sb="574" eb="575">
      <t>トモナ</t>
    </rPh>
    <rPh sb="576" eb="577">
      <t>ユウ</t>
    </rPh>
    <rPh sb="577" eb="578">
      <t>シュウ</t>
    </rPh>
    <rPh sb="578" eb="580">
      <t>スイリョウ</t>
    </rPh>
    <rPh sb="581" eb="582">
      <t>ヘ</t>
    </rPh>
    <rPh sb="586" eb="588">
      <t>ヨソク</t>
    </rPh>
    <rPh sb="594" eb="596">
      <t>コンゴ</t>
    </rPh>
    <rPh sb="597" eb="600">
      <t>スウネンカン</t>
    </rPh>
    <rPh sb="601" eb="603">
      <t>ゼンコク</t>
    </rPh>
    <rPh sb="603" eb="605">
      <t>ヘイキン</t>
    </rPh>
    <rPh sb="606" eb="607">
      <t>コ</t>
    </rPh>
    <rPh sb="612" eb="614">
      <t>ヨソウ</t>
    </rPh>
    <rPh sb="649" eb="651">
      <t>シセツ</t>
    </rPh>
    <rPh sb="651" eb="654">
      <t>リヨウリツ</t>
    </rPh>
    <rPh sb="659" eb="661">
      <t>スウチ</t>
    </rPh>
    <rPh sb="662" eb="664">
      <t>ゼンコク</t>
    </rPh>
    <rPh sb="664" eb="666">
      <t>ヘイキン</t>
    </rPh>
    <rPh sb="667" eb="669">
      <t>ルイジ</t>
    </rPh>
    <rPh sb="669" eb="671">
      <t>ダンタイ</t>
    </rPh>
    <rPh sb="671" eb="673">
      <t>ヘイキン</t>
    </rPh>
    <rPh sb="674" eb="676">
      <t>ウワマワ</t>
    </rPh>
    <rPh sb="681" eb="683">
      <t>シセツ</t>
    </rPh>
    <rPh sb="683" eb="685">
      <t>キボ</t>
    </rPh>
    <rPh sb="686" eb="688">
      <t>ダトウ</t>
    </rPh>
    <rPh sb="690" eb="691">
      <t>カンガ</t>
    </rPh>
    <rPh sb="736" eb="737">
      <t>ユウ</t>
    </rPh>
    <rPh sb="737" eb="738">
      <t>シュウ</t>
    </rPh>
    <rPh sb="738" eb="739">
      <t>リツ</t>
    </rPh>
    <rPh sb="744" eb="747">
      <t>ダイキボ</t>
    </rPh>
    <rPh sb="748" eb="750">
      <t>ロウスイ</t>
    </rPh>
    <rPh sb="752" eb="754">
      <t>コジン</t>
    </rPh>
    <rPh sb="754" eb="755">
      <t>タク</t>
    </rPh>
    <rPh sb="757" eb="759">
      <t>ロウスイ</t>
    </rPh>
    <rPh sb="760" eb="761">
      <t>スク</t>
    </rPh>
    <rPh sb="768" eb="769">
      <t>タカ</t>
    </rPh>
    <rPh sb="770" eb="772">
      <t>スウチ</t>
    </rPh>
    <phoneticPr fontId="4"/>
  </si>
  <si>
    <t>③管路更新率について　　　　　　　　　　　　　　　　　　　　　老朽化した管路が多く残るが、管路の更新事業を進めているためこれから改善していくと考える。資材等の高騰もあり財政面を考えると大規模な更新は難しいため、長いスパンでの更新が必要となる。</t>
    <rPh sb="1" eb="3">
      <t>カンロ</t>
    </rPh>
    <rPh sb="3" eb="5">
      <t>コウシン</t>
    </rPh>
    <rPh sb="5" eb="6">
      <t>リツ</t>
    </rPh>
    <rPh sb="31" eb="33">
      <t>ロウキュウ</t>
    </rPh>
    <rPh sb="33" eb="34">
      <t>カ</t>
    </rPh>
    <rPh sb="36" eb="38">
      <t>カンロ</t>
    </rPh>
    <rPh sb="39" eb="40">
      <t>オオ</t>
    </rPh>
    <rPh sb="41" eb="42">
      <t>ノコ</t>
    </rPh>
    <rPh sb="45" eb="47">
      <t>カンロ</t>
    </rPh>
    <rPh sb="48" eb="50">
      <t>コウシン</t>
    </rPh>
    <rPh sb="50" eb="52">
      <t>ジギョウ</t>
    </rPh>
    <rPh sb="53" eb="54">
      <t>スス</t>
    </rPh>
    <rPh sb="64" eb="66">
      <t>カイゼン</t>
    </rPh>
    <rPh sb="71" eb="72">
      <t>カンガ</t>
    </rPh>
    <rPh sb="75" eb="77">
      <t>シザイ</t>
    </rPh>
    <rPh sb="77" eb="78">
      <t>トウ</t>
    </rPh>
    <rPh sb="79" eb="81">
      <t>コウトウ</t>
    </rPh>
    <rPh sb="84" eb="87">
      <t>ザイセイメン</t>
    </rPh>
    <rPh sb="88" eb="89">
      <t>カンガ</t>
    </rPh>
    <rPh sb="92" eb="95">
      <t>ダイキボ</t>
    </rPh>
    <rPh sb="96" eb="98">
      <t>コウシン</t>
    </rPh>
    <rPh sb="99" eb="100">
      <t>ムズカ</t>
    </rPh>
    <rPh sb="105" eb="106">
      <t>ナガ</t>
    </rPh>
    <rPh sb="112" eb="114">
      <t>コウシン</t>
    </rPh>
    <rPh sb="115" eb="1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</si>
</sst>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7.0000000000000007E-2</c:v>
                </c:pt>
                <c:pt idx="1">
                  <c:v>7.46</c:v>
                </c:pt>
                <c:pt idx="2" formatCode="#,##0.00;&quot;△&quot;#,##0.00">
                  <c:v>0</c:v>
                </c:pt>
                <c:pt idx="3">
                  <c:v>3.41</c:v>
                </c:pt>
                <c:pt idx="4">
                  <c:v>4.54</c:v>
                </c:pt>
              </c:numCache>
            </c:numRef>
          </c:val>
          <c:extLst>
            <c:ext xmlns:c16="http://schemas.microsoft.com/office/drawing/2014/chart" uri="{C3380CC4-5D6E-409C-BE32-E72D297353CC}">
              <c16:uniqueId val="{00000000-605D-4B0E-8C35-2EAC32EE48F7}"/>
            </c:ext>
          </c:extLst>
        </c:ser>
        <c:dLbls>
          <c:showLegendKey val="0"/>
          <c:showVal val="0"/>
          <c:showCatName val="0"/>
          <c:showSerName val="0"/>
          <c:showPercent val="0"/>
          <c:showBubbleSize val="0"/>
        </c:dLbls>
        <c:gapWidth val="150"/>
        <c:axId val="194217968"/>
        <c:axId val="37689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605D-4B0E-8C35-2EAC32EE48F7}"/>
            </c:ext>
          </c:extLst>
        </c:ser>
        <c:dLbls>
          <c:showLegendKey val="0"/>
          <c:showVal val="0"/>
          <c:showCatName val="0"/>
          <c:showSerName val="0"/>
          <c:showPercent val="0"/>
          <c:showBubbleSize val="0"/>
        </c:dLbls>
        <c:marker val="1"/>
        <c:smooth val="0"/>
        <c:axId val="194217968"/>
        <c:axId val="376899328"/>
      </c:lineChart>
      <c:dateAx>
        <c:axId val="194217968"/>
        <c:scaling>
          <c:orientation val="minMax"/>
        </c:scaling>
        <c:delete val="1"/>
        <c:axPos val="b"/>
        <c:numFmt formatCode="&quot;R&quot;yy" sourceLinked="1"/>
        <c:majorTickMark val="none"/>
        <c:minorTickMark val="none"/>
        <c:tickLblPos val="none"/>
        <c:crossAx val="376899328"/>
        <c:crosses val="autoZero"/>
        <c:auto val="1"/>
        <c:lblOffset val="100"/>
        <c:baseTimeUnit val="years"/>
      </c:dateAx>
      <c:valAx>
        <c:axId val="3768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21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72.42</c:v>
                </c:pt>
                <c:pt idx="1">
                  <c:v>71.59</c:v>
                </c:pt>
                <c:pt idx="2">
                  <c:v>89.19</c:v>
                </c:pt>
                <c:pt idx="3">
                  <c:v>69.53</c:v>
                </c:pt>
                <c:pt idx="4">
                  <c:v>73.36</c:v>
                </c:pt>
              </c:numCache>
            </c:numRef>
          </c:val>
          <c:extLst>
            <c:ext xmlns:c16="http://schemas.microsoft.com/office/drawing/2014/chart" uri="{C3380CC4-5D6E-409C-BE32-E72D297353CC}">
              <c16:uniqueId val="{00000000-18B1-4E01-A29F-FE086732658A}"/>
            </c:ext>
          </c:extLst>
        </c:ser>
        <c:dLbls>
          <c:showLegendKey val="0"/>
          <c:showVal val="0"/>
          <c:showCatName val="0"/>
          <c:showSerName val="0"/>
          <c:showPercent val="0"/>
          <c:showBubbleSize val="0"/>
        </c:dLbls>
        <c:gapWidth val="150"/>
        <c:axId val="192882408"/>
        <c:axId val="378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18B1-4E01-A29F-FE086732658A}"/>
            </c:ext>
          </c:extLst>
        </c:ser>
        <c:dLbls>
          <c:showLegendKey val="0"/>
          <c:showVal val="0"/>
          <c:showCatName val="0"/>
          <c:showSerName val="0"/>
          <c:showPercent val="0"/>
          <c:showBubbleSize val="0"/>
        </c:dLbls>
        <c:marker val="1"/>
        <c:smooth val="0"/>
        <c:axId val="192882408"/>
        <c:axId val="378195712"/>
      </c:lineChart>
      <c:dateAx>
        <c:axId val="192882408"/>
        <c:scaling>
          <c:orientation val="minMax"/>
        </c:scaling>
        <c:delete val="1"/>
        <c:axPos val="b"/>
        <c:numFmt formatCode="&quot;R&quot;yy" sourceLinked="1"/>
        <c:majorTickMark val="none"/>
        <c:minorTickMark val="none"/>
        <c:tickLblPos val="none"/>
        <c:crossAx val="378195712"/>
        <c:crosses val="autoZero"/>
        <c:auto val="1"/>
        <c:lblOffset val="100"/>
        <c:baseTimeUnit val="years"/>
      </c:dateAx>
      <c:valAx>
        <c:axId val="378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88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93.67</c:v>
                </c:pt>
                <c:pt idx="1">
                  <c:v>99.1</c:v>
                </c:pt>
                <c:pt idx="2">
                  <c:v>77.45</c:v>
                </c:pt>
                <c:pt idx="3">
                  <c:v>99.33</c:v>
                </c:pt>
                <c:pt idx="4">
                  <c:v>98.61</c:v>
                </c:pt>
              </c:numCache>
            </c:numRef>
          </c:val>
          <c:extLst>
            <c:ext xmlns:c16="http://schemas.microsoft.com/office/drawing/2014/chart" uri="{C3380CC4-5D6E-409C-BE32-E72D297353CC}">
              <c16:uniqueId val="{00000000-C267-4FB7-951B-73873A520741}"/>
            </c:ext>
          </c:extLst>
        </c:ser>
        <c:dLbls>
          <c:showLegendKey val="0"/>
          <c:showVal val="0"/>
          <c:showCatName val="0"/>
          <c:showSerName val="0"/>
          <c:showPercent val="0"/>
          <c:showBubbleSize val="0"/>
        </c:dLbls>
        <c:gapWidth val="150"/>
        <c:axId val="378196888"/>
        <c:axId val="37819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C267-4FB7-951B-73873A520741}"/>
            </c:ext>
          </c:extLst>
        </c:ser>
        <c:dLbls>
          <c:showLegendKey val="0"/>
          <c:showVal val="0"/>
          <c:showCatName val="0"/>
          <c:showSerName val="0"/>
          <c:showPercent val="0"/>
          <c:showBubbleSize val="0"/>
        </c:dLbls>
        <c:marker val="1"/>
        <c:smooth val="0"/>
        <c:axId val="378196888"/>
        <c:axId val="378197280"/>
      </c:lineChart>
      <c:dateAx>
        <c:axId val="378196888"/>
        <c:scaling>
          <c:orientation val="minMax"/>
        </c:scaling>
        <c:delete val="1"/>
        <c:axPos val="b"/>
        <c:numFmt formatCode="&quot;R&quot;yy" sourceLinked="1"/>
        <c:majorTickMark val="none"/>
        <c:minorTickMark val="none"/>
        <c:tickLblPos val="none"/>
        <c:crossAx val="378197280"/>
        <c:crosses val="autoZero"/>
        <c:auto val="1"/>
        <c:lblOffset val="100"/>
        <c:baseTimeUnit val="years"/>
      </c:dateAx>
      <c:valAx>
        <c:axId val="3781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19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31.98</c:v>
                </c:pt>
                <c:pt idx="1">
                  <c:v>43.4</c:v>
                </c:pt>
                <c:pt idx="2">
                  <c:v>40.58</c:v>
                </c:pt>
                <c:pt idx="3">
                  <c:v>36.44</c:v>
                </c:pt>
                <c:pt idx="4">
                  <c:v>40.83</c:v>
                </c:pt>
              </c:numCache>
            </c:numRef>
          </c:val>
          <c:extLst>
            <c:ext xmlns:c16="http://schemas.microsoft.com/office/drawing/2014/chart" uri="{C3380CC4-5D6E-409C-BE32-E72D297353CC}">
              <c16:uniqueId val="{00000000-18F4-4C76-B684-8920D56CD8C5}"/>
            </c:ext>
          </c:extLst>
        </c:ser>
        <c:dLbls>
          <c:showLegendKey val="0"/>
          <c:showVal val="0"/>
          <c:showCatName val="0"/>
          <c:showSerName val="0"/>
          <c:showPercent val="0"/>
          <c:showBubbleSize val="0"/>
        </c:dLbls>
        <c:gapWidth val="150"/>
        <c:axId val="377059368"/>
        <c:axId val="19480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18F4-4C76-B684-8920D56CD8C5}"/>
            </c:ext>
          </c:extLst>
        </c:ser>
        <c:dLbls>
          <c:showLegendKey val="0"/>
          <c:showVal val="0"/>
          <c:showCatName val="0"/>
          <c:showSerName val="0"/>
          <c:showPercent val="0"/>
          <c:showBubbleSize val="0"/>
        </c:dLbls>
        <c:marker val="1"/>
        <c:smooth val="0"/>
        <c:axId val="377059368"/>
        <c:axId val="194802432"/>
      </c:lineChart>
      <c:dateAx>
        <c:axId val="377059368"/>
        <c:scaling>
          <c:orientation val="minMax"/>
        </c:scaling>
        <c:delete val="1"/>
        <c:axPos val="b"/>
        <c:numFmt formatCode="&quot;R&quot;yy" sourceLinked="1"/>
        <c:majorTickMark val="none"/>
        <c:minorTickMark val="none"/>
        <c:tickLblPos val="none"/>
        <c:crossAx val="194802432"/>
        <c:crosses val="autoZero"/>
        <c:auto val="1"/>
        <c:lblOffset val="100"/>
        <c:baseTimeUnit val="years"/>
      </c:dateAx>
      <c:valAx>
        <c:axId val="19480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05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46-4986-9675-E346633D9883}"/>
            </c:ext>
          </c:extLst>
        </c:ser>
        <c:dLbls>
          <c:showLegendKey val="0"/>
          <c:showVal val="0"/>
          <c:showCatName val="0"/>
          <c:showSerName val="0"/>
          <c:showPercent val="0"/>
          <c:showBubbleSize val="0"/>
        </c:dLbls>
        <c:gapWidth val="150"/>
        <c:axId val="377805480"/>
        <c:axId val="377805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46-4986-9675-E346633D9883}"/>
            </c:ext>
          </c:extLst>
        </c:ser>
        <c:dLbls>
          <c:showLegendKey val="0"/>
          <c:showVal val="0"/>
          <c:showCatName val="0"/>
          <c:showSerName val="0"/>
          <c:showPercent val="0"/>
          <c:showBubbleSize val="0"/>
        </c:dLbls>
        <c:marker val="1"/>
        <c:smooth val="0"/>
        <c:axId val="377805480"/>
        <c:axId val="377805864"/>
      </c:lineChart>
      <c:dateAx>
        <c:axId val="377805480"/>
        <c:scaling>
          <c:orientation val="minMax"/>
        </c:scaling>
        <c:delete val="1"/>
        <c:axPos val="b"/>
        <c:numFmt formatCode="&quot;R&quot;yy" sourceLinked="1"/>
        <c:majorTickMark val="none"/>
        <c:minorTickMark val="none"/>
        <c:tickLblPos val="none"/>
        <c:crossAx val="377805864"/>
        <c:crosses val="autoZero"/>
        <c:auto val="1"/>
        <c:lblOffset val="100"/>
        <c:baseTimeUnit val="years"/>
      </c:dateAx>
      <c:valAx>
        <c:axId val="37780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80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23-4AB9-8572-52F10BB73010}"/>
            </c:ext>
          </c:extLst>
        </c:ser>
        <c:dLbls>
          <c:showLegendKey val="0"/>
          <c:showVal val="0"/>
          <c:showCatName val="0"/>
          <c:showSerName val="0"/>
          <c:showPercent val="0"/>
          <c:showBubbleSize val="0"/>
        </c:dLbls>
        <c:gapWidth val="150"/>
        <c:axId val="192880840"/>
        <c:axId val="19288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23-4AB9-8572-52F10BB73010}"/>
            </c:ext>
          </c:extLst>
        </c:ser>
        <c:dLbls>
          <c:showLegendKey val="0"/>
          <c:showVal val="0"/>
          <c:showCatName val="0"/>
          <c:showSerName val="0"/>
          <c:showPercent val="0"/>
          <c:showBubbleSize val="0"/>
        </c:dLbls>
        <c:marker val="1"/>
        <c:smooth val="0"/>
        <c:axId val="192880840"/>
        <c:axId val="192881232"/>
      </c:lineChart>
      <c:dateAx>
        <c:axId val="192880840"/>
        <c:scaling>
          <c:orientation val="minMax"/>
        </c:scaling>
        <c:delete val="1"/>
        <c:axPos val="b"/>
        <c:numFmt formatCode="&quot;R&quot;yy" sourceLinked="1"/>
        <c:majorTickMark val="none"/>
        <c:minorTickMark val="none"/>
        <c:tickLblPos val="none"/>
        <c:crossAx val="192881232"/>
        <c:crosses val="autoZero"/>
        <c:auto val="1"/>
        <c:lblOffset val="100"/>
        <c:baseTimeUnit val="years"/>
      </c:dateAx>
      <c:valAx>
        <c:axId val="19288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88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95-4715-B834-4A5AE666D98C}"/>
            </c:ext>
          </c:extLst>
        </c:ser>
        <c:dLbls>
          <c:showLegendKey val="0"/>
          <c:showVal val="0"/>
          <c:showCatName val="0"/>
          <c:showSerName val="0"/>
          <c:showPercent val="0"/>
          <c:showBubbleSize val="0"/>
        </c:dLbls>
        <c:gapWidth val="150"/>
        <c:axId val="377499440"/>
        <c:axId val="377499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95-4715-B834-4A5AE666D98C}"/>
            </c:ext>
          </c:extLst>
        </c:ser>
        <c:dLbls>
          <c:showLegendKey val="0"/>
          <c:showVal val="0"/>
          <c:showCatName val="0"/>
          <c:showSerName val="0"/>
          <c:showPercent val="0"/>
          <c:showBubbleSize val="0"/>
        </c:dLbls>
        <c:marker val="1"/>
        <c:smooth val="0"/>
        <c:axId val="377499440"/>
        <c:axId val="377499832"/>
      </c:lineChart>
      <c:dateAx>
        <c:axId val="377499440"/>
        <c:scaling>
          <c:orientation val="minMax"/>
        </c:scaling>
        <c:delete val="1"/>
        <c:axPos val="b"/>
        <c:numFmt formatCode="&quot;R&quot;yy" sourceLinked="1"/>
        <c:majorTickMark val="none"/>
        <c:minorTickMark val="none"/>
        <c:tickLblPos val="none"/>
        <c:crossAx val="377499832"/>
        <c:crosses val="autoZero"/>
        <c:auto val="1"/>
        <c:lblOffset val="100"/>
        <c:baseTimeUnit val="years"/>
      </c:dateAx>
      <c:valAx>
        <c:axId val="377499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49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0F-41D8-BEAA-0BB755121300}"/>
            </c:ext>
          </c:extLst>
        </c:ser>
        <c:dLbls>
          <c:showLegendKey val="0"/>
          <c:showVal val="0"/>
          <c:showCatName val="0"/>
          <c:showSerName val="0"/>
          <c:showPercent val="0"/>
          <c:showBubbleSize val="0"/>
        </c:dLbls>
        <c:gapWidth val="150"/>
        <c:axId val="377501400"/>
        <c:axId val="37750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0F-41D8-BEAA-0BB755121300}"/>
            </c:ext>
          </c:extLst>
        </c:ser>
        <c:dLbls>
          <c:showLegendKey val="0"/>
          <c:showVal val="0"/>
          <c:showCatName val="0"/>
          <c:showSerName val="0"/>
          <c:showPercent val="0"/>
          <c:showBubbleSize val="0"/>
        </c:dLbls>
        <c:marker val="1"/>
        <c:smooth val="0"/>
        <c:axId val="377501400"/>
        <c:axId val="377501792"/>
      </c:lineChart>
      <c:dateAx>
        <c:axId val="377501400"/>
        <c:scaling>
          <c:orientation val="minMax"/>
        </c:scaling>
        <c:delete val="1"/>
        <c:axPos val="b"/>
        <c:numFmt formatCode="&quot;R&quot;yy" sourceLinked="1"/>
        <c:majorTickMark val="none"/>
        <c:minorTickMark val="none"/>
        <c:tickLblPos val="none"/>
        <c:crossAx val="377501792"/>
        <c:crosses val="autoZero"/>
        <c:auto val="1"/>
        <c:lblOffset val="100"/>
        <c:baseTimeUnit val="years"/>
      </c:dateAx>
      <c:valAx>
        <c:axId val="37750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0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2949.74</c:v>
                </c:pt>
                <c:pt idx="1">
                  <c:v>2313.39</c:v>
                </c:pt>
                <c:pt idx="2">
                  <c:v>2311.14</c:v>
                </c:pt>
                <c:pt idx="3">
                  <c:v>2237.67</c:v>
                </c:pt>
                <c:pt idx="4">
                  <c:v>2309.04</c:v>
                </c:pt>
              </c:numCache>
            </c:numRef>
          </c:val>
          <c:extLst>
            <c:ext xmlns:c16="http://schemas.microsoft.com/office/drawing/2014/chart" uri="{C3380CC4-5D6E-409C-BE32-E72D297353CC}">
              <c16:uniqueId val="{00000000-D3AE-4A65-9710-EC56E6961CF5}"/>
            </c:ext>
          </c:extLst>
        </c:ser>
        <c:dLbls>
          <c:showLegendKey val="0"/>
          <c:showVal val="0"/>
          <c:showCatName val="0"/>
          <c:showSerName val="0"/>
          <c:showPercent val="0"/>
          <c:showBubbleSize val="0"/>
        </c:dLbls>
        <c:gapWidth val="150"/>
        <c:axId val="377656696"/>
        <c:axId val="37765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D3AE-4A65-9710-EC56E6961CF5}"/>
            </c:ext>
          </c:extLst>
        </c:ser>
        <c:dLbls>
          <c:showLegendKey val="0"/>
          <c:showVal val="0"/>
          <c:showCatName val="0"/>
          <c:showSerName val="0"/>
          <c:showPercent val="0"/>
          <c:showBubbleSize val="0"/>
        </c:dLbls>
        <c:marker val="1"/>
        <c:smooth val="0"/>
        <c:axId val="377656696"/>
        <c:axId val="377657088"/>
      </c:lineChart>
      <c:dateAx>
        <c:axId val="377656696"/>
        <c:scaling>
          <c:orientation val="minMax"/>
        </c:scaling>
        <c:delete val="1"/>
        <c:axPos val="b"/>
        <c:numFmt formatCode="&quot;R&quot;yy" sourceLinked="1"/>
        <c:majorTickMark val="none"/>
        <c:minorTickMark val="none"/>
        <c:tickLblPos val="none"/>
        <c:crossAx val="377657088"/>
        <c:crosses val="autoZero"/>
        <c:auto val="1"/>
        <c:lblOffset val="100"/>
        <c:baseTimeUnit val="years"/>
      </c:dateAx>
      <c:valAx>
        <c:axId val="3776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65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29.9</c:v>
                </c:pt>
                <c:pt idx="1">
                  <c:v>41.62</c:v>
                </c:pt>
                <c:pt idx="2">
                  <c:v>39.159999999999997</c:v>
                </c:pt>
                <c:pt idx="3">
                  <c:v>35.22</c:v>
                </c:pt>
                <c:pt idx="4">
                  <c:v>36.57</c:v>
                </c:pt>
              </c:numCache>
            </c:numRef>
          </c:val>
          <c:extLst>
            <c:ext xmlns:c16="http://schemas.microsoft.com/office/drawing/2014/chart" uri="{C3380CC4-5D6E-409C-BE32-E72D297353CC}">
              <c16:uniqueId val="{00000000-FA13-43B4-B8EF-F2EA480E1B73}"/>
            </c:ext>
          </c:extLst>
        </c:ser>
        <c:dLbls>
          <c:showLegendKey val="0"/>
          <c:showVal val="0"/>
          <c:showCatName val="0"/>
          <c:showSerName val="0"/>
          <c:showPercent val="0"/>
          <c:showBubbleSize val="0"/>
        </c:dLbls>
        <c:gapWidth val="150"/>
        <c:axId val="377658264"/>
        <c:axId val="377658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FA13-43B4-B8EF-F2EA480E1B73}"/>
            </c:ext>
          </c:extLst>
        </c:ser>
        <c:dLbls>
          <c:showLegendKey val="0"/>
          <c:showVal val="0"/>
          <c:showCatName val="0"/>
          <c:showSerName val="0"/>
          <c:showPercent val="0"/>
          <c:showBubbleSize val="0"/>
        </c:dLbls>
        <c:marker val="1"/>
        <c:smooth val="0"/>
        <c:axId val="377658264"/>
        <c:axId val="377658656"/>
      </c:lineChart>
      <c:dateAx>
        <c:axId val="377658264"/>
        <c:scaling>
          <c:orientation val="minMax"/>
        </c:scaling>
        <c:delete val="1"/>
        <c:axPos val="b"/>
        <c:numFmt formatCode="&quot;R&quot;yy" sourceLinked="1"/>
        <c:majorTickMark val="none"/>
        <c:minorTickMark val="none"/>
        <c:tickLblPos val="none"/>
        <c:crossAx val="377658656"/>
        <c:crosses val="autoZero"/>
        <c:auto val="1"/>
        <c:lblOffset val="100"/>
        <c:baseTimeUnit val="years"/>
      </c:dateAx>
      <c:valAx>
        <c:axId val="37765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65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479.89</c:v>
                </c:pt>
                <c:pt idx="1">
                  <c:v>464.77</c:v>
                </c:pt>
                <c:pt idx="2">
                  <c:v>508.14</c:v>
                </c:pt>
                <c:pt idx="3">
                  <c:v>562.75</c:v>
                </c:pt>
                <c:pt idx="4">
                  <c:v>502.42</c:v>
                </c:pt>
              </c:numCache>
            </c:numRef>
          </c:val>
          <c:extLst>
            <c:ext xmlns:c16="http://schemas.microsoft.com/office/drawing/2014/chart" uri="{C3380CC4-5D6E-409C-BE32-E72D297353CC}">
              <c16:uniqueId val="{00000000-66BE-4367-9944-EA4D08564ED0}"/>
            </c:ext>
          </c:extLst>
        </c:ser>
        <c:dLbls>
          <c:showLegendKey val="0"/>
          <c:showVal val="0"/>
          <c:showCatName val="0"/>
          <c:showSerName val="0"/>
          <c:showPercent val="0"/>
          <c:showBubbleSize val="0"/>
        </c:dLbls>
        <c:gapWidth val="150"/>
        <c:axId val="377501008"/>
        <c:axId val="377499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66BE-4367-9944-EA4D08564ED0}"/>
            </c:ext>
          </c:extLst>
        </c:ser>
        <c:dLbls>
          <c:showLegendKey val="0"/>
          <c:showVal val="0"/>
          <c:showCatName val="0"/>
          <c:showSerName val="0"/>
          <c:showPercent val="0"/>
          <c:showBubbleSize val="0"/>
        </c:dLbls>
        <c:marker val="1"/>
        <c:smooth val="0"/>
        <c:axId val="377501008"/>
        <c:axId val="377499048"/>
      </c:lineChart>
      <c:dateAx>
        <c:axId val="377501008"/>
        <c:scaling>
          <c:orientation val="minMax"/>
        </c:scaling>
        <c:delete val="1"/>
        <c:axPos val="b"/>
        <c:numFmt formatCode="&quot;R&quot;yy" sourceLinked="1"/>
        <c:majorTickMark val="none"/>
        <c:minorTickMark val="none"/>
        <c:tickLblPos val="none"/>
        <c:crossAx val="377499048"/>
        <c:crosses val="autoZero"/>
        <c:auto val="1"/>
        <c:lblOffset val="100"/>
        <c:baseTimeUnit val="years"/>
      </c:dateAx>
      <c:valAx>
        <c:axId val="37749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50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鹿児島県　宇検村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3" t="s">
        <v>9</v>
      </c>
      <c r="BM7" s="74"/>
      <c r="BN7" s="74"/>
      <c r="BO7" s="74"/>
      <c r="BP7" s="74"/>
      <c r="BQ7" s="74"/>
      <c r="BR7" s="74"/>
      <c r="BS7" s="74"/>
      <c r="BT7" s="74"/>
      <c r="BU7" s="74"/>
      <c r="BV7" s="74"/>
      <c r="BW7" s="74"/>
      <c r="BX7" s="74"/>
      <c r="BY7" s="75"/>
    </row>
    <row r="8" spans="1:78" ht="18.75" customHeight="1">
      <c r="A8" s="2"/>
      <c r="B8" s="70" t="str">
        <f>データ!$I$6</f>
        <v>法非適用</v>
      </c>
      <c r="C8" s="70"/>
      <c r="D8" s="70"/>
      <c r="E8" s="70"/>
      <c r="F8" s="70"/>
      <c r="G8" s="70"/>
      <c r="H8" s="70"/>
      <c r="I8" s="70" t="str">
        <f>データ!$J$6</f>
        <v>水道事業</v>
      </c>
      <c r="J8" s="70"/>
      <c r="K8" s="70"/>
      <c r="L8" s="70"/>
      <c r="M8" s="70"/>
      <c r="N8" s="70"/>
      <c r="O8" s="70"/>
      <c r="P8" s="70" t="str">
        <f>データ!$K$6</f>
        <v>簡易水道事業</v>
      </c>
      <c r="Q8" s="70"/>
      <c r="R8" s="70"/>
      <c r="S8" s="70"/>
      <c r="T8" s="70"/>
      <c r="U8" s="70"/>
      <c r="V8" s="70"/>
      <c r="W8" s="70" t="str">
        <f>データ!$L$6</f>
        <v>D4</v>
      </c>
      <c r="X8" s="70"/>
      <c r="Y8" s="70"/>
      <c r="Z8" s="70"/>
      <c r="AA8" s="70"/>
      <c r="AB8" s="70"/>
      <c r="AC8" s="70"/>
      <c r="AD8" s="70" t="str">
        <f>データ!$M$6</f>
        <v>非設置</v>
      </c>
      <c r="AE8" s="70"/>
      <c r="AF8" s="70"/>
      <c r="AG8" s="70"/>
      <c r="AH8" s="70"/>
      <c r="AI8" s="70"/>
      <c r="AJ8" s="70"/>
      <c r="AK8" s="2"/>
      <c r="AL8" s="65">
        <f>データ!$R$6</f>
        <v>1624</v>
      </c>
      <c r="AM8" s="65"/>
      <c r="AN8" s="65"/>
      <c r="AO8" s="65"/>
      <c r="AP8" s="65"/>
      <c r="AQ8" s="65"/>
      <c r="AR8" s="65"/>
      <c r="AS8" s="65"/>
      <c r="AT8" s="35">
        <f>データ!$S$6</f>
        <v>103.07</v>
      </c>
      <c r="AU8" s="35"/>
      <c r="AV8" s="35"/>
      <c r="AW8" s="35"/>
      <c r="AX8" s="35"/>
      <c r="AY8" s="35"/>
      <c r="AZ8" s="35"/>
      <c r="BA8" s="35"/>
      <c r="BB8" s="35">
        <f>データ!$T$6</f>
        <v>15.76</v>
      </c>
      <c r="BC8" s="35"/>
      <c r="BD8" s="35"/>
      <c r="BE8" s="35"/>
      <c r="BF8" s="35"/>
      <c r="BG8" s="35"/>
      <c r="BH8" s="35"/>
      <c r="BI8" s="35"/>
      <c r="BJ8" s="3"/>
      <c r="BK8" s="3"/>
      <c r="BL8" s="66" t="s">
        <v>10</v>
      </c>
      <c r="BM8" s="67"/>
      <c r="BN8" s="68" t="s">
        <v>11</v>
      </c>
      <c r="BO8" s="68"/>
      <c r="BP8" s="68"/>
      <c r="BQ8" s="68"/>
      <c r="BR8" s="68"/>
      <c r="BS8" s="68"/>
      <c r="BT8" s="68"/>
      <c r="BU8" s="68"/>
      <c r="BV8" s="68"/>
      <c r="BW8" s="68"/>
      <c r="BX8" s="68"/>
      <c r="BY8" s="69"/>
    </row>
    <row r="9" spans="1:78" ht="18.75" customHeight="1">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c r="A10" s="2"/>
      <c r="B10" s="35" t="str">
        <f>データ!$N$6</f>
        <v>-</v>
      </c>
      <c r="C10" s="35"/>
      <c r="D10" s="35"/>
      <c r="E10" s="35"/>
      <c r="F10" s="35"/>
      <c r="G10" s="35"/>
      <c r="H10" s="35"/>
      <c r="I10" s="35" t="str">
        <f>データ!$O$6</f>
        <v>該当数値なし</v>
      </c>
      <c r="J10" s="35"/>
      <c r="K10" s="35"/>
      <c r="L10" s="35"/>
      <c r="M10" s="35"/>
      <c r="N10" s="35"/>
      <c r="O10" s="35"/>
      <c r="P10" s="35">
        <f>データ!$P$6</f>
        <v>100</v>
      </c>
      <c r="Q10" s="35"/>
      <c r="R10" s="35"/>
      <c r="S10" s="35"/>
      <c r="T10" s="35"/>
      <c r="U10" s="35"/>
      <c r="V10" s="35"/>
      <c r="W10" s="65">
        <f>データ!$Q$6</f>
        <v>3500</v>
      </c>
      <c r="X10" s="65"/>
      <c r="Y10" s="65"/>
      <c r="Z10" s="65"/>
      <c r="AA10" s="65"/>
      <c r="AB10" s="65"/>
      <c r="AC10" s="65"/>
      <c r="AD10" s="2"/>
      <c r="AE10" s="2"/>
      <c r="AF10" s="2"/>
      <c r="AG10" s="2"/>
      <c r="AH10" s="2"/>
      <c r="AI10" s="2"/>
      <c r="AJ10" s="2"/>
      <c r="AK10" s="2"/>
      <c r="AL10" s="65">
        <f>データ!$U$6</f>
        <v>1582</v>
      </c>
      <c r="AM10" s="65"/>
      <c r="AN10" s="65"/>
      <c r="AO10" s="65"/>
      <c r="AP10" s="65"/>
      <c r="AQ10" s="65"/>
      <c r="AR10" s="65"/>
      <c r="AS10" s="65"/>
      <c r="AT10" s="35">
        <f>データ!$V$6</f>
        <v>0.1</v>
      </c>
      <c r="AU10" s="35"/>
      <c r="AV10" s="35"/>
      <c r="AW10" s="35"/>
      <c r="AX10" s="35"/>
      <c r="AY10" s="35"/>
      <c r="AZ10" s="35"/>
      <c r="BA10" s="35"/>
      <c r="BB10" s="35">
        <f>データ!$W$6</f>
        <v>15820</v>
      </c>
      <c r="BC10" s="35"/>
      <c r="BD10" s="35"/>
      <c r="BE10" s="35"/>
      <c r="BF10" s="35"/>
      <c r="BG10" s="35"/>
      <c r="BH10" s="35"/>
      <c r="BI10" s="3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29" t="s">
        <v>25</v>
      </c>
      <c r="BM14" s="30"/>
      <c r="BN14" s="30"/>
      <c r="BO14" s="30"/>
      <c r="BP14" s="30"/>
      <c r="BQ14" s="30"/>
      <c r="BR14" s="30"/>
      <c r="BS14" s="30"/>
      <c r="BT14" s="30"/>
      <c r="BU14" s="30"/>
      <c r="BV14" s="30"/>
      <c r="BW14" s="30"/>
      <c r="BX14" s="30"/>
      <c r="BY14" s="30"/>
      <c r="BZ14" s="31"/>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32"/>
      <c r="BM15" s="33"/>
      <c r="BN15" s="33"/>
      <c r="BO15" s="33"/>
      <c r="BP15" s="33"/>
      <c r="BQ15" s="33"/>
      <c r="BR15" s="33"/>
      <c r="BS15" s="33"/>
      <c r="BT15" s="33"/>
      <c r="BU15" s="33"/>
      <c r="BV15" s="33"/>
      <c r="BW15" s="33"/>
      <c r="BX15" s="33"/>
      <c r="BY15" s="33"/>
      <c r="BZ15" s="34"/>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116</v>
      </c>
      <c r="BM16" s="37"/>
      <c r="BN16" s="37"/>
      <c r="BO16" s="37"/>
      <c r="BP16" s="37"/>
      <c r="BQ16" s="37"/>
      <c r="BR16" s="37"/>
      <c r="BS16" s="37"/>
      <c r="BT16" s="37"/>
      <c r="BU16" s="37"/>
      <c r="BV16" s="37"/>
      <c r="BW16" s="37"/>
      <c r="BX16" s="37"/>
      <c r="BY16" s="37"/>
      <c r="BZ16" s="3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117</v>
      </c>
      <c r="BM47" s="43"/>
      <c r="BN47" s="43"/>
      <c r="BO47" s="43"/>
      <c r="BP47" s="43"/>
      <c r="BQ47" s="43"/>
      <c r="BR47" s="43"/>
      <c r="BS47" s="43"/>
      <c r="BT47" s="43"/>
      <c r="BU47" s="43"/>
      <c r="BV47" s="43"/>
      <c r="BW47" s="43"/>
      <c r="BX47" s="43"/>
      <c r="BY47" s="43"/>
      <c r="BZ47" s="44"/>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c r="A60" s="2"/>
      <c r="B60" s="48" t="s">
        <v>27</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5"/>
      <c r="BM63" s="46"/>
      <c r="BN63" s="46"/>
      <c r="BO63" s="46"/>
      <c r="BP63" s="46"/>
      <c r="BQ63" s="46"/>
      <c r="BR63" s="46"/>
      <c r="BS63" s="46"/>
      <c r="BT63" s="46"/>
      <c r="BU63" s="46"/>
      <c r="BV63" s="46"/>
      <c r="BW63" s="46"/>
      <c r="BX63" s="46"/>
      <c r="BY63" s="46"/>
      <c r="BZ63" s="47"/>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115</v>
      </c>
      <c r="BM66" s="43"/>
      <c r="BN66" s="43"/>
      <c r="BO66" s="43"/>
      <c r="BP66" s="43"/>
      <c r="BQ66" s="43"/>
      <c r="BR66" s="43"/>
      <c r="BS66" s="43"/>
      <c r="BT66" s="43"/>
      <c r="BU66" s="43"/>
      <c r="BV66" s="43"/>
      <c r="BW66" s="43"/>
      <c r="BX66" s="43"/>
      <c r="BY66" s="43"/>
      <c r="BZ66" s="44"/>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5"/>
      <c r="BM82" s="46"/>
      <c r="BN82" s="46"/>
      <c r="BO82" s="46"/>
      <c r="BP82" s="46"/>
      <c r="BQ82" s="46"/>
      <c r="BR82" s="46"/>
      <c r="BS82" s="46"/>
      <c r="BT82" s="46"/>
      <c r="BU82" s="46"/>
      <c r="BV82" s="46"/>
      <c r="BW82" s="46"/>
      <c r="BX82" s="46"/>
      <c r="BY82" s="46"/>
      <c r="BZ82" s="47"/>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43</v>
      </c>
      <c r="N85" s="13" t="s">
        <v>41</v>
      </c>
      <c r="O85" s="13" t="str">
        <f>データ!EN6</f>
        <v>【0.40】</v>
      </c>
    </row>
  </sheetData>
  <sheetProtection algorithmName="SHA-512" hashValue="r0E7vlBca4zjAwcJd2CgtIh7Fo6jGzKtcQPmfyCPXJ27f5JCBne3P/hwPJORNQuKa1RKi0LZP5WH1GNqfXZglg==" saltValue="hsM0LMX/Dhes7nhqAWWRy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46</v>
      </c>
      <c r="B3" s="16" t="s">
        <v>47</v>
      </c>
      <c r="C3" s="16" t="s">
        <v>48</v>
      </c>
      <c r="D3" s="16" t="s">
        <v>49</v>
      </c>
      <c r="E3" s="16" t="s">
        <v>50</v>
      </c>
      <c r="F3" s="16" t="s">
        <v>51</v>
      </c>
      <c r="G3" s="16"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c r="A4" s="15" t="s">
        <v>56</v>
      </c>
      <c r="B4" s="17"/>
      <c r="C4" s="17"/>
      <c r="D4" s="17"/>
      <c r="E4" s="17"/>
      <c r="F4" s="17"/>
      <c r="G4" s="17"/>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c r="A6" s="15" t="s">
        <v>96</v>
      </c>
      <c r="B6" s="20">
        <f>B7</f>
        <v>2023</v>
      </c>
      <c r="C6" s="20">
        <f t="shared" ref="C6:W6" si="3">C7</f>
        <v>465241</v>
      </c>
      <c r="D6" s="20">
        <f t="shared" si="3"/>
        <v>47</v>
      </c>
      <c r="E6" s="20">
        <f t="shared" si="3"/>
        <v>1</v>
      </c>
      <c r="F6" s="20">
        <f t="shared" si="3"/>
        <v>0</v>
      </c>
      <c r="G6" s="20">
        <f t="shared" si="3"/>
        <v>0</v>
      </c>
      <c r="H6" s="20" t="str">
        <f t="shared" si="3"/>
        <v>鹿児島県　宇検村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3500</v>
      </c>
      <c r="R6" s="21">
        <f t="shared" si="3"/>
        <v>1624</v>
      </c>
      <c r="S6" s="21">
        <f t="shared" si="3"/>
        <v>103.07</v>
      </c>
      <c r="T6" s="21">
        <f t="shared" si="3"/>
        <v>15.76</v>
      </c>
      <c r="U6" s="21">
        <f t="shared" si="3"/>
        <v>1582</v>
      </c>
      <c r="V6" s="21">
        <f t="shared" si="3"/>
        <v>0.1</v>
      </c>
      <c r="W6" s="21">
        <f t="shared" si="3"/>
        <v>15820</v>
      </c>
      <c r="X6" s="22">
        <f>IF(X7="",NA(),X7)</f>
        <v>31.98</v>
      </c>
      <c r="Y6" s="22">
        <f t="shared" ref="Y6:AG6" si="4">IF(Y7="",NA(),Y7)</f>
        <v>43.4</v>
      </c>
      <c r="Z6" s="22">
        <f t="shared" si="4"/>
        <v>40.58</v>
      </c>
      <c r="AA6" s="22">
        <f t="shared" si="4"/>
        <v>36.44</v>
      </c>
      <c r="AB6" s="22">
        <f t="shared" si="4"/>
        <v>40.83</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2949.74</v>
      </c>
      <c r="BF6" s="22">
        <f t="shared" ref="BF6:BN6" si="7">IF(BF7="",NA(),BF7)</f>
        <v>2313.39</v>
      </c>
      <c r="BG6" s="22">
        <f t="shared" si="7"/>
        <v>2311.14</v>
      </c>
      <c r="BH6" s="22">
        <f t="shared" si="7"/>
        <v>2237.67</v>
      </c>
      <c r="BI6" s="22">
        <f t="shared" si="7"/>
        <v>2309.04</v>
      </c>
      <c r="BJ6" s="22">
        <f t="shared" si="7"/>
        <v>1183.92</v>
      </c>
      <c r="BK6" s="22">
        <f t="shared" si="7"/>
        <v>1128.72</v>
      </c>
      <c r="BL6" s="22">
        <f t="shared" si="7"/>
        <v>1125.25</v>
      </c>
      <c r="BM6" s="22">
        <f t="shared" si="7"/>
        <v>1157.05</v>
      </c>
      <c r="BN6" s="22">
        <f t="shared" si="7"/>
        <v>1228.8</v>
      </c>
      <c r="BO6" s="21" t="str">
        <f>IF(BO7="","",IF(BO7="-","【-】","【"&amp;SUBSTITUTE(TEXT(BO7,"#,##0.00"),"-","△")&amp;"】"))</f>
        <v>【1,045.20】</v>
      </c>
      <c r="BP6" s="22">
        <f>IF(BP7="",NA(),BP7)</f>
        <v>29.9</v>
      </c>
      <c r="BQ6" s="22">
        <f t="shared" ref="BQ6:BY6" si="8">IF(BQ7="",NA(),BQ7)</f>
        <v>41.62</v>
      </c>
      <c r="BR6" s="22">
        <f t="shared" si="8"/>
        <v>39.159999999999997</v>
      </c>
      <c r="BS6" s="22">
        <f t="shared" si="8"/>
        <v>35.22</v>
      </c>
      <c r="BT6" s="22">
        <f t="shared" si="8"/>
        <v>36.57</v>
      </c>
      <c r="BU6" s="22">
        <f t="shared" si="8"/>
        <v>42.5</v>
      </c>
      <c r="BV6" s="22">
        <f t="shared" si="8"/>
        <v>41.84</v>
      </c>
      <c r="BW6" s="22">
        <f t="shared" si="8"/>
        <v>41.44</v>
      </c>
      <c r="BX6" s="22">
        <f t="shared" si="8"/>
        <v>37.65</v>
      </c>
      <c r="BY6" s="22">
        <f t="shared" si="8"/>
        <v>37.31</v>
      </c>
      <c r="BZ6" s="21" t="str">
        <f>IF(BZ7="","",IF(BZ7="-","【-】","【"&amp;SUBSTITUTE(TEXT(BZ7,"#,##0.00"),"-","△")&amp;"】"))</f>
        <v>【49.51】</v>
      </c>
      <c r="CA6" s="22">
        <f>IF(CA7="",NA(),CA7)</f>
        <v>479.89</v>
      </c>
      <c r="CB6" s="22">
        <f t="shared" ref="CB6:CJ6" si="9">IF(CB7="",NA(),CB7)</f>
        <v>464.77</v>
      </c>
      <c r="CC6" s="22">
        <f t="shared" si="9"/>
        <v>508.14</v>
      </c>
      <c r="CD6" s="22">
        <f t="shared" si="9"/>
        <v>562.75</v>
      </c>
      <c r="CE6" s="22">
        <f t="shared" si="9"/>
        <v>502.42</v>
      </c>
      <c r="CF6" s="22">
        <f t="shared" si="9"/>
        <v>377.72</v>
      </c>
      <c r="CG6" s="22">
        <f t="shared" si="9"/>
        <v>390.47</v>
      </c>
      <c r="CH6" s="22">
        <f t="shared" si="9"/>
        <v>403.61</v>
      </c>
      <c r="CI6" s="22">
        <f t="shared" si="9"/>
        <v>442.82</v>
      </c>
      <c r="CJ6" s="22">
        <f t="shared" si="9"/>
        <v>425.76</v>
      </c>
      <c r="CK6" s="21" t="str">
        <f>IF(CK7="","",IF(CK7="-","【-】","【"&amp;SUBSTITUTE(TEXT(CK7,"#,##0.00"),"-","△")&amp;"】"))</f>
        <v>【317.14】</v>
      </c>
      <c r="CL6" s="22">
        <f>IF(CL7="",NA(),CL7)</f>
        <v>72.42</v>
      </c>
      <c r="CM6" s="22">
        <f t="shared" ref="CM6:CU6" si="10">IF(CM7="",NA(),CM7)</f>
        <v>71.59</v>
      </c>
      <c r="CN6" s="22">
        <f t="shared" si="10"/>
        <v>89.19</v>
      </c>
      <c r="CO6" s="22">
        <f t="shared" si="10"/>
        <v>69.53</v>
      </c>
      <c r="CP6" s="22">
        <f t="shared" si="10"/>
        <v>73.36</v>
      </c>
      <c r="CQ6" s="22">
        <f t="shared" si="10"/>
        <v>48.01</v>
      </c>
      <c r="CR6" s="22">
        <f t="shared" si="10"/>
        <v>49.08</v>
      </c>
      <c r="CS6" s="22">
        <f t="shared" si="10"/>
        <v>51.46</v>
      </c>
      <c r="CT6" s="22">
        <f t="shared" si="10"/>
        <v>51.84</v>
      </c>
      <c r="CU6" s="22">
        <f t="shared" si="10"/>
        <v>52.34</v>
      </c>
      <c r="CV6" s="21" t="str">
        <f>IF(CV7="","",IF(CV7="-","【-】","【"&amp;SUBSTITUTE(TEXT(CV7,"#,##0.00"),"-","△")&amp;"】"))</f>
        <v>【55.00】</v>
      </c>
      <c r="CW6" s="22">
        <f>IF(CW7="",NA(),CW7)</f>
        <v>93.67</v>
      </c>
      <c r="CX6" s="22">
        <f t="shared" ref="CX6:DF6" si="11">IF(CX7="",NA(),CX7)</f>
        <v>99.1</v>
      </c>
      <c r="CY6" s="22">
        <f t="shared" si="11"/>
        <v>77.45</v>
      </c>
      <c r="CZ6" s="22">
        <f t="shared" si="11"/>
        <v>99.33</v>
      </c>
      <c r="DA6" s="22">
        <f t="shared" si="11"/>
        <v>98.61</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7.0000000000000007E-2</v>
      </c>
      <c r="EE6" s="22">
        <f t="shared" ref="EE6:EM6" si="14">IF(EE7="",NA(),EE7)</f>
        <v>7.46</v>
      </c>
      <c r="EF6" s="21">
        <f t="shared" si="14"/>
        <v>0</v>
      </c>
      <c r="EG6" s="22">
        <f t="shared" si="14"/>
        <v>3.41</v>
      </c>
      <c r="EH6" s="22">
        <f t="shared" si="14"/>
        <v>4.54</v>
      </c>
      <c r="EI6" s="22">
        <f t="shared" si="14"/>
        <v>0.39</v>
      </c>
      <c r="EJ6" s="22">
        <f t="shared" si="14"/>
        <v>0.61</v>
      </c>
      <c r="EK6" s="22">
        <f t="shared" si="14"/>
        <v>0.4</v>
      </c>
      <c r="EL6" s="22">
        <f t="shared" si="14"/>
        <v>0.59</v>
      </c>
      <c r="EM6" s="22">
        <f t="shared" si="14"/>
        <v>0.5</v>
      </c>
      <c r="EN6" s="21" t="str">
        <f>IF(EN7="","",IF(EN7="-","【-】","【"&amp;SUBSTITUTE(TEXT(EN7,"#,##0.00"),"-","△")&amp;"】"))</f>
        <v>【0.40】</v>
      </c>
    </row>
    <row r="7" spans="1:144" s="23" customFormat="1">
      <c r="A7" s="15"/>
      <c r="B7" s="24">
        <v>2023</v>
      </c>
      <c r="C7" s="24">
        <v>465241</v>
      </c>
      <c r="D7" s="24">
        <v>47</v>
      </c>
      <c r="E7" s="24">
        <v>1</v>
      </c>
      <c r="F7" s="24">
        <v>0</v>
      </c>
      <c r="G7" s="24">
        <v>0</v>
      </c>
      <c r="H7" s="24" t="s">
        <v>97</v>
      </c>
      <c r="I7" s="24" t="s">
        <v>98</v>
      </c>
      <c r="J7" s="24" t="s">
        <v>99</v>
      </c>
      <c r="K7" s="24" t="s">
        <v>100</v>
      </c>
      <c r="L7" s="24" t="s">
        <v>101</v>
      </c>
      <c r="M7" s="24" t="s">
        <v>102</v>
      </c>
      <c r="N7" s="25" t="s">
        <v>103</v>
      </c>
      <c r="O7" s="25" t="s">
        <v>104</v>
      </c>
      <c r="P7" s="25">
        <v>100</v>
      </c>
      <c r="Q7" s="25">
        <v>3500</v>
      </c>
      <c r="R7" s="25">
        <v>1624</v>
      </c>
      <c r="S7" s="25">
        <v>103.07</v>
      </c>
      <c r="T7" s="25">
        <v>15.76</v>
      </c>
      <c r="U7" s="25">
        <v>1582</v>
      </c>
      <c r="V7" s="25">
        <v>0.1</v>
      </c>
      <c r="W7" s="25">
        <v>15820</v>
      </c>
      <c r="X7" s="25">
        <v>31.98</v>
      </c>
      <c r="Y7" s="25">
        <v>43.4</v>
      </c>
      <c r="Z7" s="25">
        <v>40.58</v>
      </c>
      <c r="AA7" s="25">
        <v>36.44</v>
      </c>
      <c r="AB7" s="25">
        <v>40.83</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2949.74</v>
      </c>
      <c r="BF7" s="25">
        <v>2313.39</v>
      </c>
      <c r="BG7" s="25">
        <v>2311.14</v>
      </c>
      <c r="BH7" s="25">
        <v>2237.67</v>
      </c>
      <c r="BI7" s="25">
        <v>2309.04</v>
      </c>
      <c r="BJ7" s="25">
        <v>1183.92</v>
      </c>
      <c r="BK7" s="25">
        <v>1128.72</v>
      </c>
      <c r="BL7" s="25">
        <v>1125.25</v>
      </c>
      <c r="BM7" s="25">
        <v>1157.05</v>
      </c>
      <c r="BN7" s="25">
        <v>1228.8</v>
      </c>
      <c r="BO7" s="25">
        <v>1045.2</v>
      </c>
      <c r="BP7" s="25">
        <v>29.9</v>
      </c>
      <c r="BQ7" s="25">
        <v>41.62</v>
      </c>
      <c r="BR7" s="25">
        <v>39.159999999999997</v>
      </c>
      <c r="BS7" s="25">
        <v>35.22</v>
      </c>
      <c r="BT7" s="25">
        <v>36.57</v>
      </c>
      <c r="BU7" s="25">
        <v>42.5</v>
      </c>
      <c r="BV7" s="25">
        <v>41.84</v>
      </c>
      <c r="BW7" s="25">
        <v>41.44</v>
      </c>
      <c r="BX7" s="25">
        <v>37.65</v>
      </c>
      <c r="BY7" s="25">
        <v>37.31</v>
      </c>
      <c r="BZ7" s="25">
        <v>49.51</v>
      </c>
      <c r="CA7" s="25">
        <v>479.89</v>
      </c>
      <c r="CB7" s="25">
        <v>464.77</v>
      </c>
      <c r="CC7" s="25">
        <v>508.14</v>
      </c>
      <c r="CD7" s="25">
        <v>562.75</v>
      </c>
      <c r="CE7" s="25">
        <v>502.42</v>
      </c>
      <c r="CF7" s="25">
        <v>377.72</v>
      </c>
      <c r="CG7" s="25">
        <v>390.47</v>
      </c>
      <c r="CH7" s="25">
        <v>403.61</v>
      </c>
      <c r="CI7" s="25">
        <v>442.82</v>
      </c>
      <c r="CJ7" s="25">
        <v>425.76</v>
      </c>
      <c r="CK7" s="25">
        <v>317.14</v>
      </c>
      <c r="CL7" s="25">
        <v>72.42</v>
      </c>
      <c r="CM7" s="25">
        <v>71.59</v>
      </c>
      <c r="CN7" s="25">
        <v>89.19</v>
      </c>
      <c r="CO7" s="25">
        <v>69.53</v>
      </c>
      <c r="CP7" s="25">
        <v>73.36</v>
      </c>
      <c r="CQ7" s="25">
        <v>48.01</v>
      </c>
      <c r="CR7" s="25">
        <v>49.08</v>
      </c>
      <c r="CS7" s="25">
        <v>51.46</v>
      </c>
      <c r="CT7" s="25">
        <v>51.84</v>
      </c>
      <c r="CU7" s="25">
        <v>52.34</v>
      </c>
      <c r="CV7" s="25">
        <v>55</v>
      </c>
      <c r="CW7" s="25">
        <v>93.67</v>
      </c>
      <c r="CX7" s="25">
        <v>99.1</v>
      </c>
      <c r="CY7" s="25">
        <v>77.45</v>
      </c>
      <c r="CZ7" s="25">
        <v>99.33</v>
      </c>
      <c r="DA7" s="25">
        <v>98.61</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7.0000000000000007E-2</v>
      </c>
      <c r="EE7" s="25">
        <v>7.46</v>
      </c>
      <c r="EF7" s="25">
        <v>0</v>
      </c>
      <c r="EG7" s="25">
        <v>3.41</v>
      </c>
      <c r="EH7" s="25">
        <v>4.54</v>
      </c>
      <c r="EI7" s="25">
        <v>0.39</v>
      </c>
      <c r="EJ7" s="25">
        <v>0.61</v>
      </c>
      <c r="EK7" s="25">
        <v>0.4</v>
      </c>
      <c r="EL7" s="25">
        <v>0.59</v>
      </c>
      <c r="EM7" s="25">
        <v>0.5</v>
      </c>
      <c r="EN7" s="25">
        <v>0.4</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47</v>
      </c>
      <c r="B10" s="28">
        <f>DATEVALUE($B7-B11&amp;"/1/"&amp;B12)</f>
        <v>36892</v>
      </c>
      <c r="C10" s="28">
        <f t="shared" ref="C10:F10" si="15">DATEVALUE($B7-C11&amp;"/1/"&amp;C12)</f>
        <v>37257</v>
      </c>
      <c r="D10" s="28">
        <f t="shared" si="15"/>
        <v>37622</v>
      </c>
      <c r="E10" s="28">
        <f t="shared" si="15"/>
        <v>37987</v>
      </c>
      <c r="F10" s="28">
        <f t="shared" si="15"/>
        <v>38353</v>
      </c>
    </row>
    <row r="11" spans="1:144">
      <c r="B11">
        <v>22</v>
      </c>
      <c r="C11">
        <v>21</v>
      </c>
      <c r="D11">
        <v>20</v>
      </c>
      <c r="E11">
        <v>19</v>
      </c>
      <c r="F11">
        <v>18</v>
      </c>
      <c r="G11" t="s">
        <v>110</v>
      </c>
    </row>
    <row r="12" spans="1:144">
      <c r="B12">
        <v>1</v>
      </c>
      <c r="C12">
        <v>1</v>
      </c>
      <c r="D12">
        <v>1</v>
      </c>
      <c r="E12">
        <v>1</v>
      </c>
      <c r="F12">
        <v>1</v>
      </c>
      <c r="G12" t="s">
        <v>111</v>
      </c>
    </row>
    <row r="13" spans="1:144">
      <c r="B13" t="s">
        <v>112</v>
      </c>
      <c r="C13" t="s">
        <v>113</v>
      </c>
      <c r="D13" t="s">
        <v>112</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2025-02-17T01:27:32Z</cp:lastPrinted>
  <dcterms:created xsi:type="dcterms:W3CDTF">2025-01-24T06:41:26Z</dcterms:created>
  <dcterms:modified xsi:type="dcterms:W3CDTF">2025-02-17T01:55:57Z</dcterms:modified>
  <cp:category/>
</cp:coreProperties>
</file>