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2 屋久島町\"/>
    </mc:Choice>
  </mc:AlternateContent>
  <xr:revisionPtr revIDLastSave="0" documentId="13_ncr:1_{63F650F9-7BC4-4C4F-B833-9D3304CBF16D}" xr6:coauthVersionLast="36" xr6:coauthVersionMax="47" xr10:uidLastSave="{00000000-0000-0000-0000-000000000000}"/>
  <workbookProtection workbookAlgorithmName="SHA-512" workbookHashValue="ljklyujGPXWLnHvjvah96CuwrxOulf/wJ0hybFXu325tFhS8fTC+wknK6jqennSL5CHa3ju3QrA/WDndDBsyig==" workbookSaltValue="PxHpJgBGVLjhPuhlbC0DHw==" workbookSpinCount="100000" lockStructure="1"/>
  <bookViews>
    <workbookView xWindow="-120" yWindow="-120" windowWidth="2073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E85" i="4"/>
  <c r="BB10" i="4"/>
  <c r="AT10" i="4"/>
  <c r="AL10" i="4"/>
  <c r="B10" i="4"/>
  <c r="AL8" i="4"/>
  <c r="AD8" i="4"/>
  <c r="B6" i="4"/>
</calcChain>
</file>

<file path=xl/sharedStrings.xml><?xml version="1.0" encoding="utf-8"?>
<sst xmlns="http://schemas.openxmlformats.org/spreadsheetml/2006/main" count="250" uniqueCount="113">
  <si>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</si>
  <si>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</si>
  <si>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</si>
  <si>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</si>
  <si>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</si>
  <si>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</si>
  <si>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</si>
  <si>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</si>
  <si>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</si>
  <si>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</si>
  <si>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</si>
  <si>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</si>
  <si>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</si>
  <si>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</si>
  <si>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</si>
  <si>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</si>
  <si>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</si>
  <si>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</si>
  <si>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</si>
  <si>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</si>
  <si>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</si>
  <si>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</si>
  <si>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</si>
  <si>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</si>
  <si>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</si>
  <si>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</si>
  <si>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</si>
  <si>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</si>
  <si>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</si>
  <si>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</si>
  <si>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</si>
  <si>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</si>
  <si>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</si>
  <si>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</si>
  <si>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</si>
  <si>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</si>
  <si>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</si>
  <si>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</si>
  <si>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</si>
  <si>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</si>
  <si>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</si>
  <si>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</si>
  <si>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</si>
  <si>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</si>
  <si>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</si>
  <si>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</si>
  <si>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</si>
  <si>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</si>
  <si>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</si>
  <si>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</si>
  <si>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</si>
  <si>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</si>
  <si>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</si>
  <si>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</si>
  <si>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</si>
  <si>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</si>
  <si>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</si>
  <si>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</si>
  <si>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</si>
  <si>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</si>
  <si>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</si>
  <si>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</si>
  <si>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</si>
  <si>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</si>
  <si>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</si>
  <si>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</si>
  <si>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</si>
  <si>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</si>
  <si>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</si>
  <si>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</si>
  <si>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</si>
  <si>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</si>
  <si>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</si>
  <si>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</si>
  <si>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</si>
  <si>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</si>
  <si>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</si>
  <si>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</si>
  <si>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</si>
  <si>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</si>
  <si>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</si>
  <si>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</si>
  <si>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</si>
  <si>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</si>
  <si>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</si>
  <si>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</si>
  <si>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</si>
  <si>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</si>
  <si>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</si>
  <si>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</si>
  <si>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</si>
  <si>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</si>
  <si>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</si>
  <si>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</si>
  <si>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</si>
  <si>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</si>
  <si>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</si>
  <si>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</si>
  <si>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</si>
  <si>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</si>
  <si>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</si>
  <si>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</si>
  <si>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</si>
  <si>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</si>
  <si>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</si>
  <si>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</si>
  <si>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</si>
  <si>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</si>
  <si>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</si>
  <si>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</si>
  <si>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を過ぎた施設、あるいは近い将来に法定耐用年数を迎える施設が多い状況である。（令和４年度は地方公営企業決算状況調査への数値計上漏れのため0%。実際は17.04%）
　②管路経年劣化率は類似団体平均値よりもやや低い水準であるものの、管路の５分の１が法定耐用年数を経過しており、法定耐用年数に達していない管路についても近い将来に法定耐用年数を迎えるものが多い状況である。
　③令和５年度は、志戸子地区において配水管（178.4m）を更新（耐震化）した。今後も施設の耐震整備と合わせて、老朽化の状況を踏まえ、優先順位に配慮して計画的に更新整備していく。</t>
    <rPh sb="196" eb="197">
      <t>ヒク</t>
    </rPh>
    <rPh sb="286" eb="289">
      <t>シトゴ</t>
    </rPh>
    <rPh sb="295" eb="297">
      <t>ハイスイ</t>
    </rPh>
    <phoneticPr fontId="4"/>
  </si>
  <si>
    <t>　簡易水道統合による上水道事業として地方公営企業法の全部適用から４年目となり、屋久島町水道ビジョン及び経営戦略の基に老朽化した施設の更新、各浄水場における水質管理の徹底等、町民の皆様へ安心・安全な飲料用水を供給することはもとより、簡易水道事業と併せてこれまで以上に財政計画に着目し、料金収入の確保と経費縮減、企業債も含めて世代間負担の公平性に配慮しつつ、持続可能な経営視点をもった運営に努める。</t>
    <phoneticPr fontId="4"/>
  </si>
  <si>
    <t>　①経常収支比率は、クルーズ船寄港数減等に伴う給水収益の減や、一般会計補助金・長期前受金戻入・雑収益の減によって経常収益が減少したものの、営業費用並びに企業債償還利子の減によって経常費用も減少したことにより、前年度比0.08ポイント増と横ばいで推移し、健全経営の水準とされる100％を上回っている。
　②累積欠損金は発生していない。
　③流動比率については、流動資産において現金預金が増加し、流動負債においては未払金が増加したものの、一時借入金と企業債の減により、前年度から3.45ポイント改善した。しかしながら、現金等の流動資産に対して１年以内の企業債償還が多額であることから100％を大幅に下回っている。企業債償還財源に対する一般会計補助金への依存度が高いため、料金改定による給水収益の確保等、経営改善の必要がある。
　④企業債残高対給水収益比率は、企業債残高の減少によって前年度から54.61ポイント改善したものの、類似団体平均値と比較しても非常に高い水準であり、給水収益の少なさが表れている。料金改定による給水収益の確保が必要な状況である。
　⑤料金水準の妥当性を示す料金回収率は、前年度から4.71ポイント増で引き続き100％を超えており、事業に必要な費用を給水収益で賄えている状況ではある。しかしながら、企業債元金償還や建設改良費といった資本的支出の補てん財源を考慮すると、一般会計補助金に対する依存度が高い状況にある。
　⑥給水原価は、検針機器整備費の減など経常費用が減少したことにより、前年度から5.26ポイント低い水準となった。
　⑦施設利用率は、前年度から0.8ポイント低下したが、類似団体平均や全国平均と比較しても高い水準にあることから、施設規模は概ね適切と言える。ただし、将来の給水人口減少を見据えた施設のダウンサイジング等を検討しなければならないところであるものの、特殊な山岳島である本町は、その地理的要因から施設の統廃合が難しく、今後の施設利用率の低下が懸念される。
　⑧有収率は、類似団体平均と比べると低く、給配水管の老朽化で施設の利用が収益に結びつかない現状であるため、管の更新を計画的に実施する必要がある。</t>
    <rPh sb="14" eb="15">
      <t>セン</t>
    </rPh>
    <rPh sb="15" eb="18">
      <t>キコウスウ</t>
    </rPh>
    <rPh sb="18" eb="19">
      <t>ゲン</t>
    </rPh>
    <rPh sb="19" eb="20">
      <t>トウ</t>
    </rPh>
    <rPh sb="21" eb="22">
      <t>トモナ</t>
    </rPh>
    <rPh sb="23" eb="25">
      <t>キュウスイ</t>
    </rPh>
    <rPh sb="25" eb="27">
      <t>シュウエキ</t>
    </rPh>
    <rPh sb="28" eb="29">
      <t>ゲン</t>
    </rPh>
    <rPh sb="31" eb="38">
      <t>イッパンカイケイホジョキン</t>
    </rPh>
    <rPh sb="39" eb="44">
      <t>チョウキマエウケキン</t>
    </rPh>
    <rPh sb="44" eb="46">
      <t>モドシイレ</t>
    </rPh>
    <rPh sb="47" eb="48">
      <t>ザツ</t>
    </rPh>
    <rPh sb="48" eb="50">
      <t>シュウエキ</t>
    </rPh>
    <rPh sb="51" eb="52">
      <t>ゲン</t>
    </rPh>
    <rPh sb="56" eb="60">
      <t>ケイジョウシュウエキ</t>
    </rPh>
    <rPh sb="61" eb="63">
      <t>ゲンショウ</t>
    </rPh>
    <rPh sb="69" eb="73">
      <t>エイギョウヒヨウ</t>
    </rPh>
    <rPh sb="73" eb="74">
      <t>ナラ</t>
    </rPh>
    <rPh sb="76" eb="79">
      <t>キギョウサイ</t>
    </rPh>
    <rPh sb="79" eb="83">
      <t>ショウカンリシ</t>
    </rPh>
    <rPh sb="84" eb="85">
      <t>ゲン</t>
    </rPh>
    <rPh sb="89" eb="93">
      <t>ケイジョウヒヨウ</t>
    </rPh>
    <rPh sb="116" eb="117">
      <t>ゾウ</t>
    </rPh>
    <rPh sb="118" eb="119">
      <t>ヨコ</t>
    </rPh>
    <rPh sb="122" eb="124">
      <t>スイイ</t>
    </rPh>
    <rPh sb="179" eb="183">
      <t>リュウドウシサン</t>
    </rPh>
    <rPh sb="187" eb="191">
      <t>ゲンキンヨキン</t>
    </rPh>
    <rPh sb="192" eb="194">
      <t>ゾウカ</t>
    </rPh>
    <rPh sb="196" eb="200">
      <t>リュウドウフサイ</t>
    </rPh>
    <rPh sb="205" eb="207">
      <t>ミバラ</t>
    </rPh>
    <rPh sb="207" eb="208">
      <t>キン</t>
    </rPh>
    <rPh sb="209" eb="211">
      <t>ゾウカ</t>
    </rPh>
    <rPh sb="217" eb="222">
      <t>イチジカリイレキン</t>
    </rPh>
    <rPh sb="223" eb="226">
      <t>キギョウサイ</t>
    </rPh>
    <rPh sb="227" eb="228">
      <t>ゲン</t>
    </rPh>
    <rPh sb="245" eb="247">
      <t>カイゼン</t>
    </rPh>
    <rPh sb="508" eb="509">
      <t>ゾウ</t>
    </rPh>
    <rPh sb="510" eb="511">
      <t>ヒ</t>
    </rPh>
    <rPh sb="512" eb="513">
      <t>ツヅ</t>
    </rPh>
    <rPh sb="619" eb="621">
      <t>キュウスイ</t>
    </rPh>
    <rPh sb="621" eb="623">
      <t>ゲンカ</t>
    </rPh>
    <rPh sb="633" eb="634">
      <t>ゲン</t>
    </rPh>
    <rPh sb="641" eb="643">
      <t>ゲンショウ</t>
    </rPh>
    <rPh sb="664" eb="665">
      <t>ヒク</t>
    </rPh>
    <rPh sb="695" eb="697">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</si>
</sst>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c:v>
                </c:pt>
                <c:pt idx="1">
                  <c:v>0</c:v>
                </c:pt>
                <c:pt idx="2">
                  <c:v>0</c:v>
                </c:pt>
                <c:pt idx="3" formatCode="#,##0.00;&quot;△&quot;#,##0.00;&quot;-&quot;">
                  <c:v>0.16</c:v>
                </c:pt>
                <c:pt idx="4" formatCode="#,##0.00;&quot;△&quot;#,##0.00;&quot;-&quot;">
                  <c:v>0.06</c:v>
                </c:pt>
              </c:numCache>
            </c:numRef>
          </c:val>
          <c:extLst>
            <c:ext xmlns:c16="http://schemas.microsoft.com/office/drawing/2014/chart" uri="{C3380CC4-5D6E-409C-BE32-E72D297353CC}">
              <c16:uniqueId val="{00000000-4F4D-4D0D-A00B-72CB8F7672B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0.44</c:v>
                </c:pt>
                <c:pt idx="2">
                  <c:v>0.5</c:v>
                </c:pt>
                <c:pt idx="3">
                  <c:v>0.4</c:v>
                </c:pt>
                <c:pt idx="4">
                  <c:v>0.4</c:v>
                </c:pt>
              </c:numCache>
            </c:numRef>
          </c:val>
          <c:smooth val="0"/>
          <c:extLst>
            <c:ext xmlns:c16="http://schemas.microsoft.com/office/drawing/2014/chart" uri="{C3380CC4-5D6E-409C-BE32-E72D297353CC}">
              <c16:uniqueId val="{00000001-4F4D-4D0D-A00B-72CB8F7672B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84.47</c:v>
                </c:pt>
                <c:pt idx="2">
                  <c:v>82.86</c:v>
                </c:pt>
                <c:pt idx="3">
                  <c:v>84.66</c:v>
                </c:pt>
                <c:pt idx="4">
                  <c:v>83.86</c:v>
                </c:pt>
              </c:numCache>
            </c:numRef>
          </c:val>
          <c:extLst>
            <c:ext xmlns:c16="http://schemas.microsoft.com/office/drawing/2014/chart" uri="{C3380CC4-5D6E-409C-BE32-E72D297353CC}">
              <c16:uniqueId val="{00000000-6770-471D-920C-0D5F7AC321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54.43</c:v>
                </c:pt>
                <c:pt idx="2">
                  <c:v>53.87</c:v>
                </c:pt>
                <c:pt idx="3">
                  <c:v>54.49</c:v>
                </c:pt>
                <c:pt idx="4">
                  <c:v>54.8</c:v>
                </c:pt>
              </c:numCache>
            </c:numRef>
          </c:val>
          <c:smooth val="0"/>
          <c:extLst>
            <c:ext xmlns:c16="http://schemas.microsoft.com/office/drawing/2014/chart" uri="{C3380CC4-5D6E-409C-BE32-E72D297353CC}">
              <c16:uniqueId val="{00000001-6770-471D-920C-0D5F7AC321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62.27</c:v>
                </c:pt>
                <c:pt idx="2">
                  <c:v>62.28</c:v>
                </c:pt>
                <c:pt idx="3">
                  <c:v>62.27</c:v>
                </c:pt>
                <c:pt idx="4">
                  <c:v>62.27</c:v>
                </c:pt>
              </c:numCache>
            </c:numRef>
          </c:val>
          <c:extLst>
            <c:ext xmlns:c16="http://schemas.microsoft.com/office/drawing/2014/chart" uri="{C3380CC4-5D6E-409C-BE32-E72D297353CC}">
              <c16:uniqueId val="{00000000-CFE5-4876-B3D9-FD3D991E08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79.44</c:v>
                </c:pt>
                <c:pt idx="2">
                  <c:v>79.489999999999995</c:v>
                </c:pt>
                <c:pt idx="3">
                  <c:v>78.8</c:v>
                </c:pt>
                <c:pt idx="4">
                  <c:v>77.98</c:v>
                </c:pt>
              </c:numCache>
            </c:numRef>
          </c:val>
          <c:smooth val="0"/>
          <c:extLst>
            <c:ext xmlns:c16="http://schemas.microsoft.com/office/drawing/2014/chart" uri="{C3380CC4-5D6E-409C-BE32-E72D297353CC}">
              <c16:uniqueId val="{00000001-CFE5-4876-B3D9-FD3D991E08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109.79</c:v>
                </c:pt>
                <c:pt idx="2">
                  <c:v>117.44</c:v>
                </c:pt>
                <c:pt idx="3">
                  <c:v>112.42</c:v>
                </c:pt>
                <c:pt idx="4">
                  <c:v>112.5</c:v>
                </c:pt>
              </c:numCache>
            </c:numRef>
          </c:val>
          <c:extLst>
            <c:ext xmlns:c16="http://schemas.microsoft.com/office/drawing/2014/chart" uri="{C3380CC4-5D6E-409C-BE32-E72D297353CC}">
              <c16:uniqueId val="{00000000-60F5-49AD-816E-150250F779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109.02</c:v>
                </c:pt>
                <c:pt idx="2">
                  <c:v>107.81</c:v>
                </c:pt>
                <c:pt idx="3">
                  <c:v>107.21</c:v>
                </c:pt>
                <c:pt idx="4">
                  <c:v>105.97</c:v>
                </c:pt>
              </c:numCache>
            </c:numRef>
          </c:val>
          <c:smooth val="0"/>
          <c:extLst>
            <c:ext xmlns:c16="http://schemas.microsoft.com/office/drawing/2014/chart" uri="{C3380CC4-5D6E-409C-BE32-E72D297353CC}">
              <c16:uniqueId val="{00000001-60F5-49AD-816E-150250F779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6.45</c:v>
                </c:pt>
                <c:pt idx="2">
                  <c:v>12.08</c:v>
                </c:pt>
                <c:pt idx="3" formatCode="#,##0.00;&quot;△&quot;#,##0.00">
                  <c:v>0</c:v>
                </c:pt>
                <c:pt idx="4">
                  <c:v>21.99</c:v>
                </c:pt>
              </c:numCache>
            </c:numRef>
          </c:val>
          <c:extLst>
            <c:ext xmlns:c16="http://schemas.microsoft.com/office/drawing/2014/chart" uri="{C3380CC4-5D6E-409C-BE32-E72D297353CC}">
              <c16:uniqueId val="{00000000-7FC2-431E-BDE3-7ECC08067EB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49.39</c:v>
                </c:pt>
                <c:pt idx="2">
                  <c:v>50.75</c:v>
                </c:pt>
                <c:pt idx="3">
                  <c:v>51.72</c:v>
                </c:pt>
                <c:pt idx="4">
                  <c:v>52.27</c:v>
                </c:pt>
              </c:numCache>
            </c:numRef>
          </c:val>
          <c:smooth val="0"/>
          <c:extLst>
            <c:ext xmlns:c16="http://schemas.microsoft.com/office/drawing/2014/chart" uri="{C3380CC4-5D6E-409C-BE32-E72D297353CC}">
              <c16:uniqueId val="{00000001-7FC2-431E-BDE3-7ECC08067EB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21.4</c:v>
                </c:pt>
                <c:pt idx="2">
                  <c:v>21.4</c:v>
                </c:pt>
                <c:pt idx="3">
                  <c:v>18.350000000000001</c:v>
                </c:pt>
                <c:pt idx="4">
                  <c:v>20.72</c:v>
                </c:pt>
              </c:numCache>
            </c:numRef>
          </c:val>
          <c:extLst>
            <c:ext xmlns:c16="http://schemas.microsoft.com/office/drawing/2014/chart" uri="{C3380CC4-5D6E-409C-BE32-E72D297353CC}">
              <c16:uniqueId val="{00000000-41B8-4E39-BA68-5BA05732C68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18.57</c:v>
                </c:pt>
                <c:pt idx="2">
                  <c:v>21.14</c:v>
                </c:pt>
                <c:pt idx="3">
                  <c:v>22.12</c:v>
                </c:pt>
                <c:pt idx="4">
                  <c:v>25.67</c:v>
                </c:pt>
              </c:numCache>
            </c:numRef>
          </c:val>
          <c:smooth val="0"/>
          <c:extLst>
            <c:ext xmlns:c16="http://schemas.microsoft.com/office/drawing/2014/chart" uri="{C3380CC4-5D6E-409C-BE32-E72D297353CC}">
              <c16:uniqueId val="{00000001-41B8-4E39-BA68-5BA05732C68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4AB-423E-9D5C-3B73005320B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11</c:v>
                </c:pt>
                <c:pt idx="2">
                  <c:v>8.86</c:v>
                </c:pt>
                <c:pt idx="3">
                  <c:v>7.65</c:v>
                </c:pt>
                <c:pt idx="4">
                  <c:v>8.52</c:v>
                </c:pt>
              </c:numCache>
            </c:numRef>
          </c:val>
          <c:smooth val="0"/>
          <c:extLst>
            <c:ext xmlns:c16="http://schemas.microsoft.com/office/drawing/2014/chart" uri="{C3380CC4-5D6E-409C-BE32-E72D297353CC}">
              <c16:uniqueId val="{00000001-24AB-423E-9D5C-3B73005320B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54.8</c:v>
                </c:pt>
                <c:pt idx="2">
                  <c:v>60.25</c:v>
                </c:pt>
                <c:pt idx="3">
                  <c:v>37.270000000000003</c:v>
                </c:pt>
                <c:pt idx="4">
                  <c:v>40.72</c:v>
                </c:pt>
              </c:numCache>
            </c:numRef>
          </c:val>
          <c:extLst>
            <c:ext xmlns:c16="http://schemas.microsoft.com/office/drawing/2014/chart" uri="{C3380CC4-5D6E-409C-BE32-E72D297353CC}">
              <c16:uniqueId val="{00000000-8599-4778-B4A3-2DF01FCF38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371.81</c:v>
                </c:pt>
                <c:pt idx="2">
                  <c:v>384.23</c:v>
                </c:pt>
                <c:pt idx="3">
                  <c:v>364.3</c:v>
                </c:pt>
                <c:pt idx="4">
                  <c:v>378.87</c:v>
                </c:pt>
              </c:numCache>
            </c:numRef>
          </c:val>
          <c:smooth val="0"/>
          <c:extLst>
            <c:ext xmlns:c16="http://schemas.microsoft.com/office/drawing/2014/chart" uri="{C3380CC4-5D6E-409C-BE32-E72D297353CC}">
              <c16:uniqueId val="{00000001-8599-4778-B4A3-2DF01FCF38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846.93</c:v>
                </c:pt>
                <c:pt idx="2">
                  <c:v>785.52</c:v>
                </c:pt>
                <c:pt idx="3">
                  <c:v>707.01</c:v>
                </c:pt>
                <c:pt idx="4">
                  <c:v>652.4</c:v>
                </c:pt>
              </c:numCache>
            </c:numRef>
          </c:val>
          <c:extLst>
            <c:ext xmlns:c16="http://schemas.microsoft.com/office/drawing/2014/chart" uri="{C3380CC4-5D6E-409C-BE32-E72D297353CC}">
              <c16:uniqueId val="{00000000-E2FB-40D8-A8A7-CB20345943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465.85</c:v>
                </c:pt>
                <c:pt idx="2">
                  <c:v>439.43</c:v>
                </c:pt>
                <c:pt idx="3">
                  <c:v>438.41</c:v>
                </c:pt>
                <c:pt idx="4">
                  <c:v>430.23</c:v>
                </c:pt>
              </c:numCache>
            </c:numRef>
          </c:val>
          <c:smooth val="0"/>
          <c:extLst>
            <c:ext xmlns:c16="http://schemas.microsoft.com/office/drawing/2014/chart" uri="{C3380CC4-5D6E-409C-BE32-E72D297353CC}">
              <c16:uniqueId val="{00000001-E2FB-40D8-A8A7-CB20345943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119.3</c:v>
                </c:pt>
                <c:pt idx="2">
                  <c:v>130.63</c:v>
                </c:pt>
                <c:pt idx="3">
                  <c:v>115.72</c:v>
                </c:pt>
                <c:pt idx="4">
                  <c:v>120.43</c:v>
                </c:pt>
              </c:numCache>
            </c:numRef>
          </c:val>
          <c:extLst>
            <c:ext xmlns:c16="http://schemas.microsoft.com/office/drawing/2014/chart" uri="{C3380CC4-5D6E-409C-BE32-E72D297353CC}">
              <c16:uniqueId val="{00000000-EDE5-47B6-A4CE-FF861F22CE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92.39</c:v>
                </c:pt>
                <c:pt idx="2">
                  <c:v>94.41</c:v>
                </c:pt>
                <c:pt idx="3">
                  <c:v>90.96</c:v>
                </c:pt>
                <c:pt idx="4">
                  <c:v>90.66</c:v>
                </c:pt>
              </c:numCache>
            </c:numRef>
          </c:val>
          <c:smooth val="0"/>
          <c:extLst>
            <c:ext xmlns:c16="http://schemas.microsoft.com/office/drawing/2014/chart" uri="{C3380CC4-5D6E-409C-BE32-E72D297353CC}">
              <c16:uniqueId val="{00000001-EDE5-47B6-A4CE-FF861F22CE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133.13999999999999</c:v>
                </c:pt>
                <c:pt idx="2">
                  <c:v>122.54</c:v>
                </c:pt>
                <c:pt idx="3">
                  <c:v>137.69</c:v>
                </c:pt>
                <c:pt idx="4">
                  <c:v>132.43</c:v>
                </c:pt>
              </c:numCache>
            </c:numRef>
          </c:val>
          <c:extLst>
            <c:ext xmlns:c16="http://schemas.microsoft.com/office/drawing/2014/chart" uri="{C3380CC4-5D6E-409C-BE32-E72D297353CC}">
              <c16:uniqueId val="{00000000-6A62-4B79-9D4D-278F45492B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192.98</c:v>
                </c:pt>
                <c:pt idx="2">
                  <c:v>192.13</c:v>
                </c:pt>
                <c:pt idx="3">
                  <c:v>197.04</c:v>
                </c:pt>
                <c:pt idx="4">
                  <c:v>199.33</c:v>
                </c:pt>
              </c:numCache>
            </c:numRef>
          </c:val>
          <c:smooth val="0"/>
          <c:extLst>
            <c:ext xmlns:c16="http://schemas.microsoft.com/office/drawing/2014/chart" uri="{C3380CC4-5D6E-409C-BE32-E72D297353CC}">
              <c16:uniqueId val="{00000001-6A62-4B79-9D4D-278F45492B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2" t="str">
        <f>データ!H6</f>
        <v>鹿児島県　屋久島町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A7</v>
      </c>
      <c r="X8" s="80"/>
      <c r="Y8" s="80"/>
      <c r="Z8" s="80"/>
      <c r="AA8" s="80"/>
      <c r="AB8" s="80"/>
      <c r="AC8" s="80"/>
      <c r="AD8" s="80" t="str">
        <f>データ!$M$6</f>
        <v>非設置</v>
      </c>
      <c r="AE8" s="80"/>
      <c r="AF8" s="80"/>
      <c r="AG8" s="80"/>
      <c r="AH8" s="80"/>
      <c r="AI8" s="80"/>
      <c r="AJ8" s="80"/>
      <c r="AK8" s="2"/>
      <c r="AL8" s="71">
        <f>データ!$R$6</f>
        <v>11591</v>
      </c>
      <c r="AM8" s="71"/>
      <c r="AN8" s="71"/>
      <c r="AO8" s="71"/>
      <c r="AP8" s="71"/>
      <c r="AQ8" s="71"/>
      <c r="AR8" s="71"/>
      <c r="AS8" s="71"/>
      <c r="AT8" s="36">
        <f>データ!$S$6</f>
        <v>540.45000000000005</v>
      </c>
      <c r="AU8" s="37"/>
      <c r="AV8" s="37"/>
      <c r="AW8" s="37"/>
      <c r="AX8" s="37"/>
      <c r="AY8" s="37"/>
      <c r="AZ8" s="37"/>
      <c r="BA8" s="37"/>
      <c r="BB8" s="60">
        <f>データ!$T$6</f>
        <v>21.45</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6" t="str">
        <f>データ!$N$6</f>
        <v>-</v>
      </c>
      <c r="C10" s="37"/>
      <c r="D10" s="37"/>
      <c r="E10" s="37"/>
      <c r="F10" s="37"/>
      <c r="G10" s="37"/>
      <c r="H10" s="37"/>
      <c r="I10" s="36">
        <f>データ!$O$6</f>
        <v>62.43</v>
      </c>
      <c r="J10" s="37"/>
      <c r="K10" s="37"/>
      <c r="L10" s="37"/>
      <c r="M10" s="37"/>
      <c r="N10" s="37"/>
      <c r="O10" s="70"/>
      <c r="P10" s="60">
        <f>データ!$P$6</f>
        <v>98.4</v>
      </c>
      <c r="Q10" s="60"/>
      <c r="R10" s="60"/>
      <c r="S10" s="60"/>
      <c r="T10" s="60"/>
      <c r="U10" s="60"/>
      <c r="V10" s="60"/>
      <c r="W10" s="71">
        <f>データ!$Q$6</f>
        <v>3025</v>
      </c>
      <c r="X10" s="71"/>
      <c r="Y10" s="71"/>
      <c r="Z10" s="71"/>
      <c r="AA10" s="71"/>
      <c r="AB10" s="71"/>
      <c r="AC10" s="71"/>
      <c r="AD10" s="2"/>
      <c r="AE10" s="2"/>
      <c r="AF10" s="2"/>
      <c r="AG10" s="2"/>
      <c r="AH10" s="2"/>
      <c r="AI10" s="2"/>
      <c r="AJ10" s="2"/>
      <c r="AK10" s="2"/>
      <c r="AL10" s="71">
        <f>データ!$U$6</f>
        <v>11148</v>
      </c>
      <c r="AM10" s="71"/>
      <c r="AN10" s="71"/>
      <c r="AO10" s="71"/>
      <c r="AP10" s="71"/>
      <c r="AQ10" s="71"/>
      <c r="AR10" s="71"/>
      <c r="AS10" s="71"/>
      <c r="AT10" s="36">
        <f>データ!$V$6</f>
        <v>44.05</v>
      </c>
      <c r="AU10" s="37"/>
      <c r="AV10" s="37"/>
      <c r="AW10" s="37"/>
      <c r="AX10" s="37"/>
      <c r="AY10" s="37"/>
      <c r="AZ10" s="37"/>
      <c r="BA10" s="37"/>
      <c r="BB10" s="60">
        <f>データ!$W$6</f>
        <v>253.08</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2gnBaJqv9QLOhuGL5NqTb3uK7qT8vpDv+aYOawq+1LGs5ZzXKOhMIl+eO6Cqh+5PXSFDB1shU5QsB93fUGqciw==" saltValue="VRoqrOZVLMJKJySaA+F3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465054</v>
      </c>
      <c r="D6" s="20">
        <f t="shared" si="3"/>
        <v>46</v>
      </c>
      <c r="E6" s="20">
        <f t="shared" si="3"/>
        <v>1</v>
      </c>
      <c r="F6" s="20">
        <f t="shared" si="3"/>
        <v>0</v>
      </c>
      <c r="G6" s="20">
        <f t="shared" si="3"/>
        <v>1</v>
      </c>
      <c r="H6" s="20" t="str">
        <f t="shared" si="3"/>
        <v>鹿児島県　屋久島町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62.43</v>
      </c>
      <c r="P6" s="21">
        <f t="shared" si="3"/>
        <v>98.4</v>
      </c>
      <c r="Q6" s="21">
        <f t="shared" si="3"/>
        <v>3025</v>
      </c>
      <c r="R6" s="21">
        <f t="shared" si="3"/>
        <v>11591</v>
      </c>
      <c r="S6" s="21">
        <f t="shared" si="3"/>
        <v>540.45000000000005</v>
      </c>
      <c r="T6" s="21">
        <f t="shared" si="3"/>
        <v>21.45</v>
      </c>
      <c r="U6" s="21">
        <f t="shared" si="3"/>
        <v>11148</v>
      </c>
      <c r="V6" s="21">
        <f t="shared" si="3"/>
        <v>44.05</v>
      </c>
      <c r="W6" s="21">
        <f t="shared" si="3"/>
        <v>253.08</v>
      </c>
      <c r="X6" s="22" t="str">
        <f>IF(X7="",NA(),X7)</f>
        <v>-</v>
      </c>
      <c r="Y6" s="22">
        <f t="shared" ref="Y6:AG6" si="4">IF(Y7="",NA(),Y7)</f>
        <v>109.79</v>
      </c>
      <c r="Z6" s="22">
        <f t="shared" si="4"/>
        <v>117.44</v>
      </c>
      <c r="AA6" s="22">
        <f t="shared" si="4"/>
        <v>112.42</v>
      </c>
      <c r="AB6" s="22">
        <f t="shared" si="4"/>
        <v>112.5</v>
      </c>
      <c r="AC6" s="22" t="str">
        <f t="shared" si="4"/>
        <v>-</v>
      </c>
      <c r="AD6" s="22">
        <f t="shared" si="4"/>
        <v>109.02</v>
      </c>
      <c r="AE6" s="22">
        <f t="shared" si="4"/>
        <v>107.81</v>
      </c>
      <c r="AF6" s="22">
        <f t="shared" si="4"/>
        <v>107.21</v>
      </c>
      <c r="AG6" s="22">
        <f t="shared" si="4"/>
        <v>105.97</v>
      </c>
      <c r="AH6" s="21" t="str">
        <f>IF(AH7="","",IF(AH7="-","【-】","【"&amp;SUBSTITUTE(TEXT(AH7,"#,##0.00"),"-","△")&amp;"】"))</f>
        <v>【108.24】</v>
      </c>
      <c r="AI6" s="22" t="str">
        <f>IF(AI7="",NA(),AI7)</f>
        <v>-</v>
      </c>
      <c r="AJ6" s="21">
        <f t="shared" ref="AJ6:AR6" si="5">IF(AJ7="",NA(),AJ7)</f>
        <v>0</v>
      </c>
      <c r="AK6" s="21">
        <f t="shared" si="5"/>
        <v>0</v>
      </c>
      <c r="AL6" s="21">
        <f t="shared" si="5"/>
        <v>0</v>
      </c>
      <c r="AM6" s="21">
        <f t="shared" si="5"/>
        <v>0</v>
      </c>
      <c r="AN6" s="22" t="str">
        <f t="shared" si="5"/>
        <v>-</v>
      </c>
      <c r="AO6" s="22">
        <f t="shared" si="5"/>
        <v>11</v>
      </c>
      <c r="AP6" s="22">
        <f t="shared" si="5"/>
        <v>8.86</v>
      </c>
      <c r="AQ6" s="22">
        <f t="shared" si="5"/>
        <v>7.65</v>
      </c>
      <c r="AR6" s="22">
        <f t="shared" si="5"/>
        <v>8.52</v>
      </c>
      <c r="AS6" s="21" t="str">
        <f>IF(AS7="","",IF(AS7="-","【-】","【"&amp;SUBSTITUTE(TEXT(AS7,"#,##0.00"),"-","△")&amp;"】"))</f>
        <v>【1.50】</v>
      </c>
      <c r="AT6" s="22" t="str">
        <f>IF(AT7="",NA(),AT7)</f>
        <v>-</v>
      </c>
      <c r="AU6" s="22">
        <f t="shared" ref="AU6:BC6" si="6">IF(AU7="",NA(),AU7)</f>
        <v>54.8</v>
      </c>
      <c r="AV6" s="22">
        <f t="shared" si="6"/>
        <v>60.25</v>
      </c>
      <c r="AW6" s="22">
        <f t="shared" si="6"/>
        <v>37.270000000000003</v>
      </c>
      <c r="AX6" s="22">
        <f t="shared" si="6"/>
        <v>40.72</v>
      </c>
      <c r="AY6" s="22" t="str">
        <f t="shared" si="6"/>
        <v>-</v>
      </c>
      <c r="AZ6" s="22">
        <f t="shared" si="6"/>
        <v>371.81</v>
      </c>
      <c r="BA6" s="22">
        <f t="shared" si="6"/>
        <v>384.23</v>
      </c>
      <c r="BB6" s="22">
        <f t="shared" si="6"/>
        <v>364.3</v>
      </c>
      <c r="BC6" s="22">
        <f t="shared" si="6"/>
        <v>378.87</v>
      </c>
      <c r="BD6" s="21" t="str">
        <f>IF(BD7="","",IF(BD7="-","【-】","【"&amp;SUBSTITUTE(TEXT(BD7,"#,##0.00"),"-","△")&amp;"】"))</f>
        <v>【243.36】</v>
      </c>
      <c r="BE6" s="22" t="str">
        <f>IF(BE7="",NA(),BE7)</f>
        <v>-</v>
      </c>
      <c r="BF6" s="22">
        <f t="shared" ref="BF6:BN6" si="7">IF(BF7="",NA(),BF7)</f>
        <v>846.93</v>
      </c>
      <c r="BG6" s="22">
        <f t="shared" si="7"/>
        <v>785.52</v>
      </c>
      <c r="BH6" s="22">
        <f t="shared" si="7"/>
        <v>707.01</v>
      </c>
      <c r="BI6" s="22">
        <f t="shared" si="7"/>
        <v>652.4</v>
      </c>
      <c r="BJ6" s="22" t="str">
        <f t="shared" si="7"/>
        <v>-</v>
      </c>
      <c r="BK6" s="22">
        <f t="shared" si="7"/>
        <v>465.85</v>
      </c>
      <c r="BL6" s="22">
        <f t="shared" si="7"/>
        <v>439.43</v>
      </c>
      <c r="BM6" s="22">
        <f t="shared" si="7"/>
        <v>438.41</v>
      </c>
      <c r="BN6" s="22">
        <f t="shared" si="7"/>
        <v>430.23</v>
      </c>
      <c r="BO6" s="21" t="str">
        <f>IF(BO7="","",IF(BO7="-","【-】","【"&amp;SUBSTITUTE(TEXT(BO7,"#,##0.00"),"-","△")&amp;"】"))</f>
        <v>【265.93】</v>
      </c>
      <c r="BP6" s="22" t="str">
        <f>IF(BP7="",NA(),BP7)</f>
        <v>-</v>
      </c>
      <c r="BQ6" s="22">
        <f t="shared" ref="BQ6:BY6" si="8">IF(BQ7="",NA(),BQ7)</f>
        <v>119.3</v>
      </c>
      <c r="BR6" s="22">
        <f t="shared" si="8"/>
        <v>130.63</v>
      </c>
      <c r="BS6" s="22">
        <f t="shared" si="8"/>
        <v>115.72</v>
      </c>
      <c r="BT6" s="22">
        <f t="shared" si="8"/>
        <v>120.43</v>
      </c>
      <c r="BU6" s="22" t="str">
        <f t="shared" si="8"/>
        <v>-</v>
      </c>
      <c r="BV6" s="22">
        <f t="shared" si="8"/>
        <v>92.39</v>
      </c>
      <c r="BW6" s="22">
        <f t="shared" si="8"/>
        <v>94.41</v>
      </c>
      <c r="BX6" s="22">
        <f t="shared" si="8"/>
        <v>90.96</v>
      </c>
      <c r="BY6" s="22">
        <f t="shared" si="8"/>
        <v>90.66</v>
      </c>
      <c r="BZ6" s="21" t="str">
        <f>IF(BZ7="","",IF(BZ7="-","【-】","【"&amp;SUBSTITUTE(TEXT(BZ7,"#,##0.00"),"-","△")&amp;"】"))</f>
        <v>【97.82】</v>
      </c>
      <c r="CA6" s="22" t="str">
        <f>IF(CA7="",NA(),CA7)</f>
        <v>-</v>
      </c>
      <c r="CB6" s="22">
        <f t="shared" ref="CB6:CJ6" si="9">IF(CB7="",NA(),CB7)</f>
        <v>133.13999999999999</v>
      </c>
      <c r="CC6" s="22">
        <f t="shared" si="9"/>
        <v>122.54</v>
      </c>
      <c r="CD6" s="22">
        <f t="shared" si="9"/>
        <v>137.69</v>
      </c>
      <c r="CE6" s="22">
        <f t="shared" si="9"/>
        <v>132.43</v>
      </c>
      <c r="CF6" s="22" t="str">
        <f t="shared" si="9"/>
        <v>-</v>
      </c>
      <c r="CG6" s="22">
        <f t="shared" si="9"/>
        <v>192.98</v>
      </c>
      <c r="CH6" s="22">
        <f t="shared" si="9"/>
        <v>192.13</v>
      </c>
      <c r="CI6" s="22">
        <f t="shared" si="9"/>
        <v>197.04</v>
      </c>
      <c r="CJ6" s="22">
        <f t="shared" si="9"/>
        <v>199.33</v>
      </c>
      <c r="CK6" s="21" t="str">
        <f>IF(CK7="","",IF(CK7="-","【-】","【"&amp;SUBSTITUTE(TEXT(CK7,"#,##0.00"),"-","△")&amp;"】"))</f>
        <v>【177.56】</v>
      </c>
      <c r="CL6" s="22" t="str">
        <f>IF(CL7="",NA(),CL7)</f>
        <v>-</v>
      </c>
      <c r="CM6" s="22">
        <f t="shared" ref="CM6:CU6" si="10">IF(CM7="",NA(),CM7)</f>
        <v>84.47</v>
      </c>
      <c r="CN6" s="22">
        <f t="shared" si="10"/>
        <v>82.86</v>
      </c>
      <c r="CO6" s="22">
        <f t="shared" si="10"/>
        <v>84.66</v>
      </c>
      <c r="CP6" s="22">
        <f t="shared" si="10"/>
        <v>83.86</v>
      </c>
      <c r="CQ6" s="22" t="str">
        <f t="shared" si="10"/>
        <v>-</v>
      </c>
      <c r="CR6" s="22">
        <f t="shared" si="10"/>
        <v>54.43</v>
      </c>
      <c r="CS6" s="22">
        <f t="shared" si="10"/>
        <v>53.87</v>
      </c>
      <c r="CT6" s="22">
        <f t="shared" si="10"/>
        <v>54.49</v>
      </c>
      <c r="CU6" s="22">
        <f t="shared" si="10"/>
        <v>54.8</v>
      </c>
      <c r="CV6" s="21" t="str">
        <f>IF(CV7="","",IF(CV7="-","【-】","【"&amp;SUBSTITUTE(TEXT(CV7,"#,##0.00"),"-","△")&amp;"】"))</f>
        <v>【59.81】</v>
      </c>
      <c r="CW6" s="22" t="str">
        <f>IF(CW7="",NA(),CW7)</f>
        <v>-</v>
      </c>
      <c r="CX6" s="22">
        <f t="shared" ref="CX6:DF6" si="11">IF(CX7="",NA(),CX7)</f>
        <v>62.27</v>
      </c>
      <c r="CY6" s="22">
        <f t="shared" si="11"/>
        <v>62.28</v>
      </c>
      <c r="CZ6" s="22">
        <f t="shared" si="11"/>
        <v>62.27</v>
      </c>
      <c r="DA6" s="22">
        <f t="shared" si="11"/>
        <v>62.27</v>
      </c>
      <c r="DB6" s="22" t="str">
        <f t="shared" si="11"/>
        <v>-</v>
      </c>
      <c r="DC6" s="22">
        <f t="shared" si="11"/>
        <v>79.44</v>
      </c>
      <c r="DD6" s="22">
        <f t="shared" si="11"/>
        <v>79.489999999999995</v>
      </c>
      <c r="DE6" s="22">
        <f t="shared" si="11"/>
        <v>78.8</v>
      </c>
      <c r="DF6" s="22">
        <f t="shared" si="11"/>
        <v>77.98</v>
      </c>
      <c r="DG6" s="21" t="str">
        <f>IF(DG7="","",IF(DG7="-","【-】","【"&amp;SUBSTITUTE(TEXT(DG7,"#,##0.00"),"-","△")&amp;"】"))</f>
        <v>【89.42】</v>
      </c>
      <c r="DH6" s="22" t="str">
        <f>IF(DH7="",NA(),DH7)</f>
        <v>-</v>
      </c>
      <c r="DI6" s="22">
        <f t="shared" ref="DI6:DQ6" si="12">IF(DI7="",NA(),DI7)</f>
        <v>6.45</v>
      </c>
      <c r="DJ6" s="22">
        <f t="shared" si="12"/>
        <v>12.08</v>
      </c>
      <c r="DK6" s="21">
        <f t="shared" si="12"/>
        <v>0</v>
      </c>
      <c r="DL6" s="22">
        <f t="shared" si="12"/>
        <v>21.99</v>
      </c>
      <c r="DM6" s="22" t="str">
        <f t="shared" si="12"/>
        <v>-</v>
      </c>
      <c r="DN6" s="22">
        <f t="shared" si="12"/>
        <v>49.39</v>
      </c>
      <c r="DO6" s="22">
        <f t="shared" si="12"/>
        <v>50.75</v>
      </c>
      <c r="DP6" s="22">
        <f t="shared" si="12"/>
        <v>51.72</v>
      </c>
      <c r="DQ6" s="22">
        <f t="shared" si="12"/>
        <v>52.27</v>
      </c>
      <c r="DR6" s="21" t="str">
        <f>IF(DR7="","",IF(DR7="-","【-】","【"&amp;SUBSTITUTE(TEXT(DR7,"#,##0.00"),"-","△")&amp;"】"))</f>
        <v>【52.02】</v>
      </c>
      <c r="DS6" s="22" t="str">
        <f>IF(DS7="",NA(),DS7)</f>
        <v>-</v>
      </c>
      <c r="DT6" s="22">
        <f t="shared" ref="DT6:EB6" si="13">IF(DT7="",NA(),DT7)</f>
        <v>21.4</v>
      </c>
      <c r="DU6" s="22">
        <f t="shared" si="13"/>
        <v>21.4</v>
      </c>
      <c r="DV6" s="22">
        <f t="shared" si="13"/>
        <v>18.350000000000001</v>
      </c>
      <c r="DW6" s="22">
        <f t="shared" si="13"/>
        <v>20.72</v>
      </c>
      <c r="DX6" s="22" t="str">
        <f t="shared" si="13"/>
        <v>-</v>
      </c>
      <c r="DY6" s="22">
        <f t="shared" si="13"/>
        <v>18.57</v>
      </c>
      <c r="DZ6" s="22">
        <f t="shared" si="13"/>
        <v>21.14</v>
      </c>
      <c r="EA6" s="22">
        <f t="shared" si="13"/>
        <v>22.12</v>
      </c>
      <c r="EB6" s="22">
        <f t="shared" si="13"/>
        <v>25.67</v>
      </c>
      <c r="EC6" s="21" t="str">
        <f>IF(EC7="","",IF(EC7="-","【-】","【"&amp;SUBSTITUTE(TEXT(EC7,"#,##0.00"),"-","△")&amp;"】"))</f>
        <v>【25.37】</v>
      </c>
      <c r="ED6" s="22" t="str">
        <f>IF(ED7="",NA(),ED7)</f>
        <v>-</v>
      </c>
      <c r="EE6" s="21">
        <f t="shared" ref="EE6:EM6" si="14">IF(EE7="",NA(),EE7)</f>
        <v>0</v>
      </c>
      <c r="EF6" s="21">
        <f t="shared" si="14"/>
        <v>0</v>
      </c>
      <c r="EG6" s="22">
        <f t="shared" si="14"/>
        <v>0.16</v>
      </c>
      <c r="EH6" s="22">
        <f t="shared" si="14"/>
        <v>0.06</v>
      </c>
      <c r="EI6" s="22" t="str">
        <f t="shared" si="14"/>
        <v>-</v>
      </c>
      <c r="EJ6" s="22">
        <f t="shared" si="14"/>
        <v>0.44</v>
      </c>
      <c r="EK6" s="22">
        <f t="shared" si="14"/>
        <v>0.5</v>
      </c>
      <c r="EL6" s="22">
        <f t="shared" si="14"/>
        <v>0.4</v>
      </c>
      <c r="EM6" s="22">
        <f t="shared" si="14"/>
        <v>0.4</v>
      </c>
      <c r="EN6" s="21" t="str">
        <f>IF(EN7="","",IF(EN7="-","【-】","【"&amp;SUBSTITUTE(TEXT(EN7,"#,##0.00"),"-","△")&amp;"】"))</f>
        <v>【0.62】</v>
      </c>
    </row>
    <row r="7" spans="1:144" s="23" customFormat="1">
      <c r="A7" s="15"/>
      <c r="B7" s="24">
        <v>2023</v>
      </c>
      <c r="C7" s="24">
        <v>465054</v>
      </c>
      <c r="D7" s="24">
        <v>46</v>
      </c>
      <c r="E7" s="24">
        <v>1</v>
      </c>
      <c r="F7" s="24">
        <v>0</v>
      </c>
      <c r="G7" s="24">
        <v>1</v>
      </c>
      <c r="H7" s="24" t="s">
        <v>93</v>
      </c>
      <c r="I7" s="24" t="s">
        <v>94</v>
      </c>
      <c r="J7" s="24" t="s">
        <v>95</v>
      </c>
      <c r="K7" s="24" t="s">
        <v>96</v>
      </c>
      <c r="L7" s="24" t="s">
        <v>97</v>
      </c>
      <c r="M7" s="24" t="s">
        <v>98</v>
      </c>
      <c r="N7" s="25" t="s">
        <v>99</v>
      </c>
      <c r="O7" s="25">
        <v>62.43</v>
      </c>
      <c r="P7" s="25">
        <v>98.4</v>
      </c>
      <c r="Q7" s="25">
        <v>3025</v>
      </c>
      <c r="R7" s="25">
        <v>11591</v>
      </c>
      <c r="S7" s="25">
        <v>540.45000000000005</v>
      </c>
      <c r="T7" s="25">
        <v>21.45</v>
      </c>
      <c r="U7" s="25">
        <v>11148</v>
      </c>
      <c r="V7" s="25">
        <v>44.05</v>
      </c>
      <c r="W7" s="25">
        <v>253.08</v>
      </c>
      <c r="X7" s="25" t="s">
        <v>99</v>
      </c>
      <c r="Y7" s="25">
        <v>109.79</v>
      </c>
      <c r="Z7" s="25">
        <v>117.44</v>
      </c>
      <c r="AA7" s="25">
        <v>112.42</v>
      </c>
      <c r="AB7" s="25">
        <v>112.5</v>
      </c>
      <c r="AC7" s="25" t="s">
        <v>99</v>
      </c>
      <c r="AD7" s="25">
        <v>109.02</v>
      </c>
      <c r="AE7" s="25">
        <v>107.81</v>
      </c>
      <c r="AF7" s="25">
        <v>107.21</v>
      </c>
      <c r="AG7" s="25">
        <v>105.97</v>
      </c>
      <c r="AH7" s="25">
        <v>108.24</v>
      </c>
      <c r="AI7" s="25" t="s">
        <v>99</v>
      </c>
      <c r="AJ7" s="25">
        <v>0</v>
      </c>
      <c r="AK7" s="25">
        <v>0</v>
      </c>
      <c r="AL7" s="25">
        <v>0</v>
      </c>
      <c r="AM7" s="25">
        <v>0</v>
      </c>
      <c r="AN7" s="25" t="s">
        <v>99</v>
      </c>
      <c r="AO7" s="25">
        <v>11</v>
      </c>
      <c r="AP7" s="25">
        <v>8.86</v>
      </c>
      <c r="AQ7" s="25">
        <v>7.65</v>
      </c>
      <c r="AR7" s="25">
        <v>8.52</v>
      </c>
      <c r="AS7" s="25">
        <v>1.5</v>
      </c>
      <c r="AT7" s="25" t="s">
        <v>99</v>
      </c>
      <c r="AU7" s="25">
        <v>54.8</v>
      </c>
      <c r="AV7" s="25">
        <v>60.25</v>
      </c>
      <c r="AW7" s="25">
        <v>37.270000000000003</v>
      </c>
      <c r="AX7" s="25">
        <v>40.72</v>
      </c>
      <c r="AY7" s="25" t="s">
        <v>99</v>
      </c>
      <c r="AZ7" s="25">
        <v>371.81</v>
      </c>
      <c r="BA7" s="25">
        <v>384.23</v>
      </c>
      <c r="BB7" s="25">
        <v>364.3</v>
      </c>
      <c r="BC7" s="25">
        <v>378.87</v>
      </c>
      <c r="BD7" s="25">
        <v>243.36</v>
      </c>
      <c r="BE7" s="25" t="s">
        <v>99</v>
      </c>
      <c r="BF7" s="25">
        <v>846.93</v>
      </c>
      <c r="BG7" s="25">
        <v>785.52</v>
      </c>
      <c r="BH7" s="25">
        <v>707.01</v>
      </c>
      <c r="BI7" s="25">
        <v>652.4</v>
      </c>
      <c r="BJ7" s="25" t="s">
        <v>99</v>
      </c>
      <c r="BK7" s="25">
        <v>465.85</v>
      </c>
      <c r="BL7" s="25">
        <v>439.43</v>
      </c>
      <c r="BM7" s="25">
        <v>438.41</v>
      </c>
      <c r="BN7" s="25">
        <v>430.23</v>
      </c>
      <c r="BO7" s="25">
        <v>265.93</v>
      </c>
      <c r="BP7" s="25" t="s">
        <v>99</v>
      </c>
      <c r="BQ7" s="25">
        <v>119.3</v>
      </c>
      <c r="BR7" s="25">
        <v>130.63</v>
      </c>
      <c r="BS7" s="25">
        <v>115.72</v>
      </c>
      <c r="BT7" s="25">
        <v>120.43</v>
      </c>
      <c r="BU7" s="25" t="s">
        <v>99</v>
      </c>
      <c r="BV7" s="25">
        <v>92.39</v>
      </c>
      <c r="BW7" s="25">
        <v>94.41</v>
      </c>
      <c r="BX7" s="25">
        <v>90.96</v>
      </c>
      <c r="BY7" s="25">
        <v>90.66</v>
      </c>
      <c r="BZ7" s="25">
        <v>97.82</v>
      </c>
      <c r="CA7" s="25" t="s">
        <v>99</v>
      </c>
      <c r="CB7" s="25">
        <v>133.13999999999999</v>
      </c>
      <c r="CC7" s="25">
        <v>122.54</v>
      </c>
      <c r="CD7" s="25">
        <v>137.69</v>
      </c>
      <c r="CE7" s="25">
        <v>132.43</v>
      </c>
      <c r="CF7" s="25" t="s">
        <v>99</v>
      </c>
      <c r="CG7" s="25">
        <v>192.98</v>
      </c>
      <c r="CH7" s="25">
        <v>192.13</v>
      </c>
      <c r="CI7" s="25">
        <v>197.04</v>
      </c>
      <c r="CJ7" s="25">
        <v>199.33</v>
      </c>
      <c r="CK7" s="25">
        <v>177.56</v>
      </c>
      <c r="CL7" s="25" t="s">
        <v>99</v>
      </c>
      <c r="CM7" s="25">
        <v>84.47</v>
      </c>
      <c r="CN7" s="25">
        <v>82.86</v>
      </c>
      <c r="CO7" s="25">
        <v>84.66</v>
      </c>
      <c r="CP7" s="25">
        <v>83.86</v>
      </c>
      <c r="CQ7" s="25" t="s">
        <v>99</v>
      </c>
      <c r="CR7" s="25">
        <v>54.43</v>
      </c>
      <c r="CS7" s="25">
        <v>53.87</v>
      </c>
      <c r="CT7" s="25">
        <v>54.49</v>
      </c>
      <c r="CU7" s="25">
        <v>54.8</v>
      </c>
      <c r="CV7" s="25">
        <v>59.81</v>
      </c>
      <c r="CW7" s="25" t="s">
        <v>99</v>
      </c>
      <c r="CX7" s="25">
        <v>62.27</v>
      </c>
      <c r="CY7" s="25">
        <v>62.28</v>
      </c>
      <c r="CZ7" s="25">
        <v>62.27</v>
      </c>
      <c r="DA7" s="25">
        <v>62.27</v>
      </c>
      <c r="DB7" s="25" t="s">
        <v>99</v>
      </c>
      <c r="DC7" s="25">
        <v>79.44</v>
      </c>
      <c r="DD7" s="25">
        <v>79.489999999999995</v>
      </c>
      <c r="DE7" s="25">
        <v>78.8</v>
      </c>
      <c r="DF7" s="25">
        <v>77.98</v>
      </c>
      <c r="DG7" s="25">
        <v>89.42</v>
      </c>
      <c r="DH7" s="25" t="s">
        <v>99</v>
      </c>
      <c r="DI7" s="25">
        <v>6.45</v>
      </c>
      <c r="DJ7" s="25">
        <v>12.08</v>
      </c>
      <c r="DK7" s="25">
        <v>0</v>
      </c>
      <c r="DL7" s="25">
        <v>21.99</v>
      </c>
      <c r="DM7" s="25" t="s">
        <v>99</v>
      </c>
      <c r="DN7" s="25">
        <v>49.39</v>
      </c>
      <c r="DO7" s="25">
        <v>50.75</v>
      </c>
      <c r="DP7" s="25">
        <v>51.72</v>
      </c>
      <c r="DQ7" s="25">
        <v>52.27</v>
      </c>
      <c r="DR7" s="25">
        <v>52.02</v>
      </c>
      <c r="DS7" s="25" t="s">
        <v>99</v>
      </c>
      <c r="DT7" s="25">
        <v>21.4</v>
      </c>
      <c r="DU7" s="25">
        <v>21.4</v>
      </c>
      <c r="DV7" s="25">
        <v>18.350000000000001</v>
      </c>
      <c r="DW7" s="25">
        <v>20.72</v>
      </c>
      <c r="DX7" s="25" t="s">
        <v>99</v>
      </c>
      <c r="DY7" s="25">
        <v>18.57</v>
      </c>
      <c r="DZ7" s="25">
        <v>21.14</v>
      </c>
      <c r="EA7" s="25">
        <v>22.12</v>
      </c>
      <c r="EB7" s="25">
        <v>25.67</v>
      </c>
      <c r="EC7" s="25">
        <v>25.37</v>
      </c>
      <c r="ED7" s="25" t="s">
        <v>99</v>
      </c>
      <c r="EE7" s="25">
        <v>0</v>
      </c>
      <c r="EF7" s="25">
        <v>0</v>
      </c>
      <c r="EG7" s="25">
        <v>0.16</v>
      </c>
      <c r="EH7" s="25">
        <v>0.06</v>
      </c>
      <c r="EI7" s="25" t="s">
        <v>99</v>
      </c>
      <c r="EJ7" s="25">
        <v>0.44</v>
      </c>
      <c r="EK7" s="25">
        <v>0.5</v>
      </c>
      <c r="EL7" s="25">
        <v>0.4</v>
      </c>
      <c r="EM7" s="25">
        <v>0.4</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2025-02-17T00:41:15Z</cp:lastPrinted>
  <dcterms:created xsi:type="dcterms:W3CDTF">2025-01-24T06:56:33Z</dcterms:created>
  <dcterms:modified xsi:type="dcterms:W3CDTF">2025-02-17T00:41:19Z</dcterms:modified>
  <cp:category/>
</cp:coreProperties>
</file>