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24 湧水町（済）\"/>
    </mc:Choice>
  </mc:AlternateContent>
  <xr:revisionPtr revIDLastSave="0" documentId="13_ncr:1_{4685F82C-1B54-4761-A2B2-DC9360B938D0}" xr6:coauthVersionLast="36" xr6:coauthVersionMax="36" xr10:uidLastSave="{00000000-0000-0000-0000-000000000000}"/>
  <workbookProtection workbookAlgorithmName="SHA-512" workbookHashValue="CYXvS6HMo3y7mHalRbuSZ/XSpk26ibjd+2bNMckG00Umfua2QU9MCyncjuyoS7SXduQChyiEstMnZ2owjsaRXA==" workbookSaltValue="okJk+D4Ckl/1JkVF9YCZMw==" workbookSpinCount="100000" lockStructure="1"/>
  <bookViews>
    <workbookView xWindow="0" yWindow="0" windowWidth="23040" windowHeight="92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I85" i="4"/>
  <c r="F85" i="4"/>
  <c r="E85" i="4"/>
  <c r="BB10" i="4"/>
  <c r="AT10" i="4"/>
  <c r="AL10" i="4"/>
  <c r="W10" i="4"/>
  <c r="I10" i="4"/>
  <c r="B10" i="4"/>
  <c r="BB8" i="4"/>
  <c r="AT8" i="4"/>
  <c r="AL8" i="4"/>
  <c r="AD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<sst xmlns="http://schemas.openxmlformats.org/spreadsheetml/2006/main" count="228" uniqueCount="112">
  <si>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</si>
  <si>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</si>
  <si>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</si>
  <si>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</si>
  <si>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</si>
  <si>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</si>
  <si>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</si>
  <si>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</si>
  <si>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</si>
  <si>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</si>
  <si>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</si>
  <si>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</si>
  <si>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</si>
  <si>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</si>
  <si>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</si>
  <si>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</si>
  <si>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</si>
  <si>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</si>
  <si>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</si>
  <si>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</si>
  <si>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</si>
  <si>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</si>
  <si>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</si>
  <si>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</si>
  <si>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</si>
  <si>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</si>
  <si>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</si>
  <si>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</si>
  <si>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</si>
  <si>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</si>
  <si>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</si>
  <si>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</si>
  <si>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</si>
  <si>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</si>
  <si>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</si>
  <si>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</si>
  <si>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</si>
  <si>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</si>
  <si>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</si>
  <si>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</si>
  <si>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</si>
  <si>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</si>
  <si>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</si>
  <si>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</si>
  <si>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</si>
  <si>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</si>
  <si>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</si>
  <si>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</si>
  <si>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</si>
  <si>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</si>
  <si>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</si>
  <si>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</si>
  <si>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</si>
  <si>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</si>
  <si>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</si>
  <si>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</si>
  <si>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</si>
  <si>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</si>
  <si>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</si>
  <si>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</si>
  <si>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</si>
  <si>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</si>
  <si>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</si>
  <si>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</si>
  <si>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</si>
  <si>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</si>
  <si>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</si>
  <si>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</si>
  <si>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</si>
  <si>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</si>
  <si>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</si>
  <si>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</si>
  <si>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</si>
  <si>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</si>
  <si>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</si>
  <si>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</si>
  <si>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</si>
  <si>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</si>
  <si>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</si>
  <si>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</si>
  <si>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</si>
  <si>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</si>
  <si>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</si>
  <si>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</si>
  <si>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</si>
  <si>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</si>
  <si>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</si>
  <si>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</si>
  <si>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</si>
  <si>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</si>
  <si>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</si>
  <si>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</si>
  <si>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</si>
  <si>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湧水町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</si>
  <si>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</si>
  <si>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</si>
  <si>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</si>
  <si>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</si>
  <si>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</si>
  <si>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</si>
  <si>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</si>
  <si>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</si>
  <si>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</si>
  <si>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</si>
  <si>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</si>
  <si>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</si>
  <si>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</si>
  <si>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</si>
  <si>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</si>
  <si>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①経営収支比率
　人口減少に伴い，給水収益が減少してきているため,更なる費用削減や更新投資等に充てる財源確保を考える必要がある。
②累積欠損金比率
　今後経年に対し将来を踏まえ分析が必要。
③流動比率
　流動負債は類似団体と比較しても同程度であるため，今後の更新工事については，経営分析等を行い，流動比率の確保に努めたい。
④企業債残高対給水収益比率
　平均値より低い状況となっている。今後も企業債の借入抑制に努めたい。
⑤料金回収率
　人口減少や高齢化に伴う給水使用量の低下などの理由で、さらに減少する傾向のため、引き続き経営改善や給水収益の増加に努めたい。
⑥給水原価
　今後，分析を踏まえた投資の効率化や維持管理費の削減が必要であるが類似団体と比較すると費用は抑えられている。
⑦施設利用率
　H27年度から簡水の統合整備事業等により施設の統廃合を計画的に行った。引き続き現状分析やダウンサイジング等の検討も進めていきたい。
⑧有収率
　寒波や管路の老朽化による漏水が原因で減少したものと考えられる。今後，計画的な老朽管更新や漏水調査などを行い，漏水対策に努めていく必要がある。</t>
    <phoneticPr fontId="4"/>
  </si>
  <si>
    <t>①有形固定資産減価償却率
　毎年老朽管等更新を行っているため償却率が少しずつ増加している。今後も老朽管等の更新等も行う必要があるため，施設の経年比較を行い，経営に見合った投資・更新計画を立てる必要がある。
②管路経年化率
　老朽管更新には，多額の費用が必要となり先送りになることもあるので，重要施設区域への耐震管の布設や漏水の多発している区域を優先的に取替えるなど，効率的な更新計画を立てて行く必要がある。
③管路更新率
　R5年度も町道改良等や県営事業により，水道管の布設工事の更新を行ったが，管路の更新投資を増やす必要性が高いため，管路更新を計画的に行っていくため財源投資のあり方について検討する必要がある。</t>
    <phoneticPr fontId="4"/>
  </si>
  <si>
    <t>引き続き，経営に見合った更新投資を行い，料金水準の適切性等を考慮しながら，今後，経営に与える影響などの具体的な経営分析により将来を踏まえた経営改善の必要性があると考える。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</si>
</sst>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0.64</c:v>
                </c:pt>
                <c:pt idx="1">
                  <c:v>0.27</c:v>
                </c:pt>
                <c:pt idx="2">
                  <c:v>0.26</c:v>
                </c:pt>
                <c:pt idx="3">
                  <c:v>0.37</c:v>
                </c:pt>
                <c:pt idx="4">
                  <c:v>0.16</c:v>
                </c:pt>
              </c:numCache>
            </c:numRef>
          </c:val>
          <c:extLst>
            <c:ext xmlns:c16="http://schemas.microsoft.com/office/drawing/2014/chart" uri="{C3380CC4-5D6E-409C-BE32-E72D297353CC}">
              <c16:uniqueId val="{00000000-9D9D-4349-BEF3-A95E1B7EC40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9D9D-4349-BEF3-A95E1B7EC40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78.52</c:v>
                </c:pt>
                <c:pt idx="1">
                  <c:v>79.239999999999995</c:v>
                </c:pt>
                <c:pt idx="2">
                  <c:v>77.08</c:v>
                </c:pt>
                <c:pt idx="3">
                  <c:v>76.09</c:v>
                </c:pt>
                <c:pt idx="4">
                  <c:v>68.930000000000007</c:v>
                </c:pt>
              </c:numCache>
            </c:numRef>
          </c:val>
          <c:extLst>
            <c:ext xmlns:c16="http://schemas.microsoft.com/office/drawing/2014/chart" uri="{C3380CC4-5D6E-409C-BE32-E72D297353CC}">
              <c16:uniqueId val="{00000000-4003-4F95-BC2C-880E7B5DC72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4003-4F95-BC2C-880E7B5DC72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74.099999999999994</c:v>
                </c:pt>
                <c:pt idx="1">
                  <c:v>74.66</c:v>
                </c:pt>
                <c:pt idx="2">
                  <c:v>74.98</c:v>
                </c:pt>
                <c:pt idx="3">
                  <c:v>74.58</c:v>
                </c:pt>
                <c:pt idx="4">
                  <c:v>74.08</c:v>
                </c:pt>
              </c:numCache>
            </c:numRef>
          </c:val>
          <c:extLst>
            <c:ext xmlns:c16="http://schemas.microsoft.com/office/drawing/2014/chart" uri="{C3380CC4-5D6E-409C-BE32-E72D297353CC}">
              <c16:uniqueId val="{00000000-D5D3-45FB-968C-7136733453A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D5D3-45FB-968C-7136733453A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113.74</c:v>
                </c:pt>
                <c:pt idx="1">
                  <c:v>117.27</c:v>
                </c:pt>
                <c:pt idx="2">
                  <c:v>119.52</c:v>
                </c:pt>
                <c:pt idx="3">
                  <c:v>99.25</c:v>
                </c:pt>
                <c:pt idx="4">
                  <c:v>121.3</c:v>
                </c:pt>
              </c:numCache>
            </c:numRef>
          </c:val>
          <c:extLst>
            <c:ext xmlns:c16="http://schemas.microsoft.com/office/drawing/2014/chart" uri="{C3380CC4-5D6E-409C-BE32-E72D297353CC}">
              <c16:uniqueId val="{00000000-33D0-4EE6-80F0-81F0FA8D8D0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33D0-4EE6-80F0-81F0FA8D8D0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43.15</c:v>
                </c:pt>
                <c:pt idx="1">
                  <c:v>44.99</c:v>
                </c:pt>
                <c:pt idx="2">
                  <c:v>46.34</c:v>
                </c:pt>
                <c:pt idx="3">
                  <c:v>47.45</c:v>
                </c:pt>
                <c:pt idx="4">
                  <c:v>48.83</c:v>
                </c:pt>
              </c:numCache>
            </c:numRef>
          </c:val>
          <c:extLst>
            <c:ext xmlns:c16="http://schemas.microsoft.com/office/drawing/2014/chart" uri="{C3380CC4-5D6E-409C-BE32-E72D297353CC}">
              <c16:uniqueId val="{00000000-2328-4812-8EAE-1CD14DE759D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2328-4812-8EAE-1CD14DE759D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14.92</c:v>
                </c:pt>
                <c:pt idx="1">
                  <c:v>14.57</c:v>
                </c:pt>
                <c:pt idx="2">
                  <c:v>15.48</c:v>
                </c:pt>
                <c:pt idx="3">
                  <c:v>20.09</c:v>
                </c:pt>
                <c:pt idx="4">
                  <c:v>21.54</c:v>
                </c:pt>
              </c:numCache>
            </c:numRef>
          </c:val>
          <c:extLst>
            <c:ext xmlns:c16="http://schemas.microsoft.com/office/drawing/2014/chart" uri="{C3380CC4-5D6E-409C-BE32-E72D297353CC}">
              <c16:uniqueId val="{00000000-E9D1-406B-8343-C1E7B4780FA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E9D1-406B-8343-C1E7B4780FA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8D-4C23-8D54-295E9FAA8FF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168D-4C23-8D54-295E9FAA8FF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5812.1</c:v>
                </c:pt>
                <c:pt idx="1">
                  <c:v>3754.36</c:v>
                </c:pt>
                <c:pt idx="2">
                  <c:v>5015.7299999999996</c:v>
                </c:pt>
                <c:pt idx="3">
                  <c:v>570.1</c:v>
                </c:pt>
                <c:pt idx="4">
                  <c:v>583.29999999999995</c:v>
                </c:pt>
              </c:numCache>
            </c:numRef>
          </c:val>
          <c:extLst>
            <c:ext xmlns:c16="http://schemas.microsoft.com/office/drawing/2014/chart" uri="{C3380CC4-5D6E-409C-BE32-E72D297353CC}">
              <c16:uniqueId val="{00000000-45FA-4A27-A8BB-6F012271D3A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45FA-4A27-A8BB-6F012271D3A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650.36</c:v>
                </c:pt>
                <c:pt idx="1">
                  <c:v>650.80999999999995</c:v>
                </c:pt>
                <c:pt idx="2">
                  <c:v>555.5</c:v>
                </c:pt>
                <c:pt idx="3">
                  <c:v>518.92999999999995</c:v>
                </c:pt>
                <c:pt idx="4">
                  <c:v>468.45</c:v>
                </c:pt>
              </c:numCache>
            </c:numRef>
          </c:val>
          <c:extLst>
            <c:ext xmlns:c16="http://schemas.microsoft.com/office/drawing/2014/chart" uri="{C3380CC4-5D6E-409C-BE32-E72D297353CC}">
              <c16:uniqueId val="{00000000-24CB-4A00-A874-C97809FA45D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24CB-4A00-A874-C97809FA45D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84.49</c:v>
                </c:pt>
                <c:pt idx="1">
                  <c:v>80.08</c:v>
                </c:pt>
                <c:pt idx="2">
                  <c:v>87.64</c:v>
                </c:pt>
                <c:pt idx="3">
                  <c:v>76.55</c:v>
                </c:pt>
                <c:pt idx="4">
                  <c:v>93.27</c:v>
                </c:pt>
              </c:numCache>
            </c:numRef>
          </c:val>
          <c:extLst>
            <c:ext xmlns:c16="http://schemas.microsoft.com/office/drawing/2014/chart" uri="{C3380CC4-5D6E-409C-BE32-E72D297353CC}">
              <c16:uniqueId val="{00000000-AAA3-40F2-9536-27A2941FEB7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AAA3-40F2-9536-27A2941FEB7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146.06</c:v>
                </c:pt>
                <c:pt idx="1">
                  <c:v>140.88999999999999</c:v>
                </c:pt>
                <c:pt idx="2">
                  <c:v>140.69999999999999</c:v>
                </c:pt>
                <c:pt idx="3">
                  <c:v>161.32</c:v>
                </c:pt>
                <c:pt idx="4">
                  <c:v>132.66</c:v>
                </c:pt>
              </c:numCache>
            </c:numRef>
          </c:val>
          <c:extLst>
            <c:ext xmlns:c16="http://schemas.microsoft.com/office/drawing/2014/chart" uri="{C3380CC4-5D6E-409C-BE32-E72D297353CC}">
              <c16:uniqueId val="{00000000-A5F5-4DCA-BBDC-184FD3BF1E3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A5F5-4DCA-BBDC-184FD3BF1E3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鹿児島県　湧水町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58">
        <f>データ!$R$6</f>
        <v>8463</v>
      </c>
      <c r="AM8" s="58"/>
      <c r="AN8" s="58"/>
      <c r="AO8" s="58"/>
      <c r="AP8" s="58"/>
      <c r="AQ8" s="58"/>
      <c r="AR8" s="58"/>
      <c r="AS8" s="58"/>
      <c r="AT8" s="55">
        <f>データ!$S$6</f>
        <v>144.29</v>
      </c>
      <c r="AU8" s="56"/>
      <c r="AV8" s="56"/>
      <c r="AW8" s="56"/>
      <c r="AX8" s="56"/>
      <c r="AY8" s="56"/>
      <c r="AZ8" s="56"/>
      <c r="BA8" s="56"/>
      <c r="BB8" s="45">
        <f>データ!$T$6</f>
        <v>58.65</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77.209999999999994</v>
      </c>
      <c r="J10" s="56"/>
      <c r="K10" s="56"/>
      <c r="L10" s="56"/>
      <c r="M10" s="56"/>
      <c r="N10" s="56"/>
      <c r="O10" s="57"/>
      <c r="P10" s="45">
        <f>データ!$P$6</f>
        <v>98.58</v>
      </c>
      <c r="Q10" s="45"/>
      <c r="R10" s="45"/>
      <c r="S10" s="45"/>
      <c r="T10" s="45"/>
      <c r="U10" s="45"/>
      <c r="V10" s="45"/>
      <c r="W10" s="58">
        <f>データ!$Q$6</f>
        <v>2420</v>
      </c>
      <c r="X10" s="58"/>
      <c r="Y10" s="58"/>
      <c r="Z10" s="58"/>
      <c r="AA10" s="58"/>
      <c r="AB10" s="58"/>
      <c r="AC10" s="58"/>
      <c r="AD10" s="2"/>
      <c r="AE10" s="2"/>
      <c r="AF10" s="2"/>
      <c r="AG10" s="2"/>
      <c r="AH10" s="2"/>
      <c r="AI10" s="2"/>
      <c r="AJ10" s="2"/>
      <c r="AK10" s="2"/>
      <c r="AL10" s="58">
        <f>データ!$U$6</f>
        <v>8241</v>
      </c>
      <c r="AM10" s="58"/>
      <c r="AN10" s="58"/>
      <c r="AO10" s="58"/>
      <c r="AP10" s="58"/>
      <c r="AQ10" s="58"/>
      <c r="AR10" s="58"/>
      <c r="AS10" s="58"/>
      <c r="AT10" s="55">
        <f>データ!$V$6</f>
        <v>92</v>
      </c>
      <c r="AU10" s="56"/>
      <c r="AV10" s="56"/>
      <c r="AW10" s="56"/>
      <c r="AX10" s="56"/>
      <c r="AY10" s="56"/>
      <c r="AZ10" s="56"/>
      <c r="BA10" s="56"/>
      <c r="BB10" s="45">
        <f>データ!$W$6</f>
        <v>89.58</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9" t="s">
        <v>110</v>
      </c>
      <c r="BM47" s="90"/>
      <c r="BN47" s="90"/>
      <c r="BO47" s="90"/>
      <c r="BP47" s="90"/>
      <c r="BQ47" s="90"/>
      <c r="BR47" s="90"/>
      <c r="BS47" s="90"/>
      <c r="BT47" s="90"/>
      <c r="BU47" s="90"/>
      <c r="BV47" s="90"/>
      <c r="BW47" s="90"/>
      <c r="BX47" s="90"/>
      <c r="BY47" s="90"/>
      <c r="BZ47" s="9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9"/>
      <c r="BM48" s="90"/>
      <c r="BN48" s="90"/>
      <c r="BO48" s="90"/>
      <c r="BP48" s="90"/>
      <c r="BQ48" s="90"/>
      <c r="BR48" s="90"/>
      <c r="BS48" s="90"/>
      <c r="BT48" s="90"/>
      <c r="BU48" s="90"/>
      <c r="BV48" s="90"/>
      <c r="BW48" s="90"/>
      <c r="BX48" s="90"/>
      <c r="BY48" s="90"/>
      <c r="BZ48" s="9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9"/>
      <c r="BM49" s="90"/>
      <c r="BN49" s="90"/>
      <c r="BO49" s="90"/>
      <c r="BP49" s="90"/>
      <c r="BQ49" s="90"/>
      <c r="BR49" s="90"/>
      <c r="BS49" s="90"/>
      <c r="BT49" s="90"/>
      <c r="BU49" s="90"/>
      <c r="BV49" s="90"/>
      <c r="BW49" s="90"/>
      <c r="BX49" s="90"/>
      <c r="BY49" s="90"/>
      <c r="BZ49" s="9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9"/>
      <c r="BM50" s="90"/>
      <c r="BN50" s="90"/>
      <c r="BO50" s="90"/>
      <c r="BP50" s="90"/>
      <c r="BQ50" s="90"/>
      <c r="BR50" s="90"/>
      <c r="BS50" s="90"/>
      <c r="BT50" s="90"/>
      <c r="BU50" s="90"/>
      <c r="BV50" s="90"/>
      <c r="BW50" s="90"/>
      <c r="BX50" s="90"/>
      <c r="BY50" s="90"/>
      <c r="BZ50" s="9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9"/>
      <c r="BM51" s="90"/>
      <c r="BN51" s="90"/>
      <c r="BO51" s="90"/>
      <c r="BP51" s="90"/>
      <c r="BQ51" s="90"/>
      <c r="BR51" s="90"/>
      <c r="BS51" s="90"/>
      <c r="BT51" s="90"/>
      <c r="BU51" s="90"/>
      <c r="BV51" s="90"/>
      <c r="BW51" s="90"/>
      <c r="BX51" s="90"/>
      <c r="BY51" s="90"/>
      <c r="BZ51" s="9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9"/>
      <c r="BM52" s="90"/>
      <c r="BN52" s="90"/>
      <c r="BO52" s="90"/>
      <c r="BP52" s="90"/>
      <c r="BQ52" s="90"/>
      <c r="BR52" s="90"/>
      <c r="BS52" s="90"/>
      <c r="BT52" s="90"/>
      <c r="BU52" s="90"/>
      <c r="BV52" s="90"/>
      <c r="BW52" s="90"/>
      <c r="BX52" s="90"/>
      <c r="BY52" s="90"/>
      <c r="BZ52" s="9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9"/>
      <c r="BM53" s="90"/>
      <c r="BN53" s="90"/>
      <c r="BO53" s="90"/>
      <c r="BP53" s="90"/>
      <c r="BQ53" s="90"/>
      <c r="BR53" s="90"/>
      <c r="BS53" s="90"/>
      <c r="BT53" s="90"/>
      <c r="BU53" s="90"/>
      <c r="BV53" s="90"/>
      <c r="BW53" s="90"/>
      <c r="BX53" s="90"/>
      <c r="BY53" s="90"/>
      <c r="BZ53" s="9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9"/>
      <c r="BM54" s="90"/>
      <c r="BN54" s="90"/>
      <c r="BO54" s="90"/>
      <c r="BP54" s="90"/>
      <c r="BQ54" s="90"/>
      <c r="BR54" s="90"/>
      <c r="BS54" s="90"/>
      <c r="BT54" s="90"/>
      <c r="BU54" s="90"/>
      <c r="BV54" s="90"/>
      <c r="BW54" s="90"/>
      <c r="BX54" s="90"/>
      <c r="BY54" s="90"/>
      <c r="BZ54" s="9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9"/>
      <c r="BM55" s="90"/>
      <c r="BN55" s="90"/>
      <c r="BO55" s="90"/>
      <c r="BP55" s="90"/>
      <c r="BQ55" s="90"/>
      <c r="BR55" s="90"/>
      <c r="BS55" s="90"/>
      <c r="BT55" s="90"/>
      <c r="BU55" s="90"/>
      <c r="BV55" s="90"/>
      <c r="BW55" s="90"/>
      <c r="BX55" s="90"/>
      <c r="BY55" s="90"/>
      <c r="BZ55" s="9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9"/>
      <c r="BM56" s="90"/>
      <c r="BN56" s="90"/>
      <c r="BO56" s="90"/>
      <c r="BP56" s="90"/>
      <c r="BQ56" s="90"/>
      <c r="BR56" s="90"/>
      <c r="BS56" s="90"/>
      <c r="BT56" s="90"/>
      <c r="BU56" s="90"/>
      <c r="BV56" s="90"/>
      <c r="BW56" s="90"/>
      <c r="BX56" s="90"/>
      <c r="BY56" s="90"/>
      <c r="BZ56" s="9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9"/>
      <c r="BM57" s="90"/>
      <c r="BN57" s="90"/>
      <c r="BO57" s="90"/>
      <c r="BP57" s="90"/>
      <c r="BQ57" s="90"/>
      <c r="BR57" s="90"/>
      <c r="BS57" s="90"/>
      <c r="BT57" s="90"/>
      <c r="BU57" s="90"/>
      <c r="BV57" s="90"/>
      <c r="BW57" s="90"/>
      <c r="BX57" s="90"/>
      <c r="BY57" s="90"/>
      <c r="BZ57" s="9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9"/>
      <c r="BM58" s="90"/>
      <c r="BN58" s="90"/>
      <c r="BO58" s="90"/>
      <c r="BP58" s="90"/>
      <c r="BQ58" s="90"/>
      <c r="BR58" s="90"/>
      <c r="BS58" s="90"/>
      <c r="BT58" s="90"/>
      <c r="BU58" s="90"/>
      <c r="BV58" s="90"/>
      <c r="BW58" s="90"/>
      <c r="BX58" s="90"/>
      <c r="BY58" s="90"/>
      <c r="BZ58" s="9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9"/>
      <c r="BM59" s="90"/>
      <c r="BN59" s="90"/>
      <c r="BO59" s="90"/>
      <c r="BP59" s="90"/>
      <c r="BQ59" s="90"/>
      <c r="BR59" s="90"/>
      <c r="BS59" s="90"/>
      <c r="BT59" s="90"/>
      <c r="BU59" s="90"/>
      <c r="BV59" s="90"/>
      <c r="BW59" s="90"/>
      <c r="BX59" s="90"/>
      <c r="BY59" s="90"/>
      <c r="BZ59" s="91"/>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89"/>
      <c r="BM60" s="90"/>
      <c r="BN60" s="90"/>
      <c r="BO60" s="90"/>
      <c r="BP60" s="90"/>
      <c r="BQ60" s="90"/>
      <c r="BR60" s="90"/>
      <c r="BS60" s="90"/>
      <c r="BT60" s="90"/>
      <c r="BU60" s="90"/>
      <c r="BV60" s="90"/>
      <c r="BW60" s="90"/>
      <c r="BX60" s="90"/>
      <c r="BY60" s="90"/>
      <c r="BZ60" s="91"/>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89"/>
      <c r="BM61" s="90"/>
      <c r="BN61" s="90"/>
      <c r="BO61" s="90"/>
      <c r="BP61" s="90"/>
      <c r="BQ61" s="90"/>
      <c r="BR61" s="90"/>
      <c r="BS61" s="90"/>
      <c r="BT61" s="90"/>
      <c r="BU61" s="90"/>
      <c r="BV61" s="90"/>
      <c r="BW61" s="90"/>
      <c r="BX61" s="90"/>
      <c r="BY61" s="90"/>
      <c r="BZ61" s="9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9"/>
      <c r="BM62" s="90"/>
      <c r="BN62" s="90"/>
      <c r="BO62" s="90"/>
      <c r="BP62" s="90"/>
      <c r="BQ62" s="90"/>
      <c r="BR62" s="90"/>
      <c r="BS62" s="90"/>
      <c r="BT62" s="90"/>
      <c r="BU62" s="90"/>
      <c r="BV62" s="90"/>
      <c r="BW62" s="90"/>
      <c r="BX62" s="90"/>
      <c r="BY62" s="90"/>
      <c r="BZ62" s="9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9"/>
      <c r="BM63" s="90"/>
      <c r="BN63" s="90"/>
      <c r="BO63" s="90"/>
      <c r="BP63" s="90"/>
      <c r="BQ63" s="90"/>
      <c r="BR63" s="90"/>
      <c r="BS63" s="90"/>
      <c r="BT63" s="90"/>
      <c r="BU63" s="90"/>
      <c r="BV63" s="90"/>
      <c r="BW63" s="90"/>
      <c r="BX63" s="90"/>
      <c r="BY63" s="90"/>
      <c r="BZ63" s="9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ySRPdtG4Br5B/1RQMqXRMHb6270btJz0+0ivAvrfxlr3b7VGTvsTAKxfYG5ZP9deHMK2ndKRKFMW6KbY6a68Ew==" saltValue="tC/RPFeWJ+dpFW7Qg997H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464520</v>
      </c>
      <c r="D6" s="20">
        <f t="shared" si="3"/>
        <v>46</v>
      </c>
      <c r="E6" s="20">
        <f t="shared" si="3"/>
        <v>1</v>
      </c>
      <c r="F6" s="20">
        <f t="shared" si="3"/>
        <v>0</v>
      </c>
      <c r="G6" s="20">
        <f t="shared" si="3"/>
        <v>1</v>
      </c>
      <c r="H6" s="20" t="str">
        <f t="shared" si="3"/>
        <v>鹿児島県　湧水町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77.209999999999994</v>
      </c>
      <c r="P6" s="21">
        <f t="shared" si="3"/>
        <v>98.58</v>
      </c>
      <c r="Q6" s="21">
        <f t="shared" si="3"/>
        <v>2420</v>
      </c>
      <c r="R6" s="21">
        <f t="shared" si="3"/>
        <v>8463</v>
      </c>
      <c r="S6" s="21">
        <f t="shared" si="3"/>
        <v>144.29</v>
      </c>
      <c r="T6" s="21">
        <f t="shared" si="3"/>
        <v>58.65</v>
      </c>
      <c r="U6" s="21">
        <f t="shared" si="3"/>
        <v>8241</v>
      </c>
      <c r="V6" s="21">
        <f t="shared" si="3"/>
        <v>92</v>
      </c>
      <c r="W6" s="21">
        <f t="shared" si="3"/>
        <v>89.58</v>
      </c>
      <c r="X6" s="22">
        <f>IF(X7="",NA(),X7)</f>
        <v>113.74</v>
      </c>
      <c r="Y6" s="22">
        <f t="shared" ref="Y6:AG6" si="4">IF(Y7="",NA(),Y7)</f>
        <v>117.27</v>
      </c>
      <c r="Z6" s="22">
        <f t="shared" si="4"/>
        <v>119.52</v>
      </c>
      <c r="AA6" s="22">
        <f t="shared" si="4"/>
        <v>99.25</v>
      </c>
      <c r="AB6" s="22">
        <f t="shared" si="4"/>
        <v>121.3</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5812.1</v>
      </c>
      <c r="AU6" s="22">
        <f t="shared" ref="AU6:BC6" si="6">IF(AU7="",NA(),AU7)</f>
        <v>3754.36</v>
      </c>
      <c r="AV6" s="22">
        <f t="shared" si="6"/>
        <v>5015.7299999999996</v>
      </c>
      <c r="AW6" s="22">
        <f t="shared" si="6"/>
        <v>570.1</v>
      </c>
      <c r="AX6" s="22">
        <f t="shared" si="6"/>
        <v>583.29999999999995</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650.36</v>
      </c>
      <c r="BF6" s="22">
        <f t="shared" ref="BF6:BN6" si="7">IF(BF7="",NA(),BF7)</f>
        <v>650.80999999999995</v>
      </c>
      <c r="BG6" s="22">
        <f t="shared" si="7"/>
        <v>555.5</v>
      </c>
      <c r="BH6" s="22">
        <f t="shared" si="7"/>
        <v>518.92999999999995</v>
      </c>
      <c r="BI6" s="22">
        <f t="shared" si="7"/>
        <v>468.45</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84.49</v>
      </c>
      <c r="BQ6" s="22">
        <f t="shared" ref="BQ6:BY6" si="8">IF(BQ7="",NA(),BQ7)</f>
        <v>80.08</v>
      </c>
      <c r="BR6" s="22">
        <f t="shared" si="8"/>
        <v>87.64</v>
      </c>
      <c r="BS6" s="22">
        <f t="shared" si="8"/>
        <v>76.55</v>
      </c>
      <c r="BT6" s="22">
        <f t="shared" si="8"/>
        <v>93.27</v>
      </c>
      <c r="BU6" s="22">
        <f t="shared" si="8"/>
        <v>87.11</v>
      </c>
      <c r="BV6" s="22">
        <f t="shared" si="8"/>
        <v>82.78</v>
      </c>
      <c r="BW6" s="22">
        <f t="shared" si="8"/>
        <v>84.82</v>
      </c>
      <c r="BX6" s="22">
        <f t="shared" si="8"/>
        <v>82.29</v>
      </c>
      <c r="BY6" s="22">
        <f t="shared" si="8"/>
        <v>84.16</v>
      </c>
      <c r="BZ6" s="21" t="str">
        <f>IF(BZ7="","",IF(BZ7="-","【-】","【"&amp;SUBSTITUTE(TEXT(BZ7,"#,##0.00"),"-","△")&amp;"】"))</f>
        <v>【97.82】</v>
      </c>
      <c r="CA6" s="22">
        <f>IF(CA7="",NA(),CA7)</f>
        <v>146.06</v>
      </c>
      <c r="CB6" s="22">
        <f t="shared" ref="CB6:CJ6" si="9">IF(CB7="",NA(),CB7)</f>
        <v>140.88999999999999</v>
      </c>
      <c r="CC6" s="22">
        <f t="shared" si="9"/>
        <v>140.69999999999999</v>
      </c>
      <c r="CD6" s="22">
        <f t="shared" si="9"/>
        <v>161.32</v>
      </c>
      <c r="CE6" s="22">
        <f t="shared" si="9"/>
        <v>132.66</v>
      </c>
      <c r="CF6" s="22">
        <f t="shared" si="9"/>
        <v>223.98</v>
      </c>
      <c r="CG6" s="22">
        <f t="shared" si="9"/>
        <v>225.09</v>
      </c>
      <c r="CH6" s="22">
        <f t="shared" si="9"/>
        <v>224.82</v>
      </c>
      <c r="CI6" s="22">
        <f t="shared" si="9"/>
        <v>230.85</v>
      </c>
      <c r="CJ6" s="22">
        <f t="shared" si="9"/>
        <v>230.21</v>
      </c>
      <c r="CK6" s="21" t="str">
        <f>IF(CK7="","",IF(CK7="-","【-】","【"&amp;SUBSTITUTE(TEXT(CK7,"#,##0.00"),"-","△")&amp;"】"))</f>
        <v>【177.56】</v>
      </c>
      <c r="CL6" s="22">
        <f>IF(CL7="",NA(),CL7)</f>
        <v>78.52</v>
      </c>
      <c r="CM6" s="22">
        <f t="shared" ref="CM6:CU6" si="10">IF(CM7="",NA(),CM7)</f>
        <v>79.239999999999995</v>
      </c>
      <c r="CN6" s="22">
        <f t="shared" si="10"/>
        <v>77.08</v>
      </c>
      <c r="CO6" s="22">
        <f t="shared" si="10"/>
        <v>76.09</v>
      </c>
      <c r="CP6" s="22">
        <f t="shared" si="10"/>
        <v>68.930000000000007</v>
      </c>
      <c r="CQ6" s="22">
        <f t="shared" si="10"/>
        <v>49.64</v>
      </c>
      <c r="CR6" s="22">
        <f t="shared" si="10"/>
        <v>49.38</v>
      </c>
      <c r="CS6" s="22">
        <f t="shared" si="10"/>
        <v>50.09</v>
      </c>
      <c r="CT6" s="22">
        <f t="shared" si="10"/>
        <v>50.1</v>
      </c>
      <c r="CU6" s="22">
        <f t="shared" si="10"/>
        <v>49.76</v>
      </c>
      <c r="CV6" s="21" t="str">
        <f>IF(CV7="","",IF(CV7="-","【-】","【"&amp;SUBSTITUTE(TEXT(CV7,"#,##0.00"),"-","△")&amp;"】"))</f>
        <v>【59.81】</v>
      </c>
      <c r="CW6" s="22">
        <f>IF(CW7="",NA(),CW7)</f>
        <v>74.099999999999994</v>
      </c>
      <c r="CX6" s="22">
        <f t="shared" ref="CX6:DF6" si="11">IF(CX7="",NA(),CX7)</f>
        <v>74.66</v>
      </c>
      <c r="CY6" s="22">
        <f t="shared" si="11"/>
        <v>74.98</v>
      </c>
      <c r="CZ6" s="22">
        <f t="shared" si="11"/>
        <v>74.58</v>
      </c>
      <c r="DA6" s="22">
        <f t="shared" si="11"/>
        <v>74.08</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43.15</v>
      </c>
      <c r="DI6" s="22">
        <f t="shared" ref="DI6:DQ6" si="12">IF(DI7="",NA(),DI7)</f>
        <v>44.99</v>
      </c>
      <c r="DJ6" s="22">
        <f t="shared" si="12"/>
        <v>46.34</v>
      </c>
      <c r="DK6" s="22">
        <f t="shared" si="12"/>
        <v>47.45</v>
      </c>
      <c r="DL6" s="22">
        <f t="shared" si="12"/>
        <v>48.83</v>
      </c>
      <c r="DM6" s="22">
        <f t="shared" si="12"/>
        <v>47.31</v>
      </c>
      <c r="DN6" s="22">
        <f t="shared" si="12"/>
        <v>47.5</v>
      </c>
      <c r="DO6" s="22">
        <f t="shared" si="12"/>
        <v>48.41</v>
      </c>
      <c r="DP6" s="22">
        <f t="shared" si="12"/>
        <v>50.02</v>
      </c>
      <c r="DQ6" s="22">
        <f t="shared" si="12"/>
        <v>51.38</v>
      </c>
      <c r="DR6" s="21" t="str">
        <f>IF(DR7="","",IF(DR7="-","【-】","【"&amp;SUBSTITUTE(TEXT(DR7,"#,##0.00"),"-","△")&amp;"】"))</f>
        <v>【52.02】</v>
      </c>
      <c r="DS6" s="22">
        <f>IF(DS7="",NA(),DS7)</f>
        <v>14.92</v>
      </c>
      <c r="DT6" s="22">
        <f t="shared" ref="DT6:EB6" si="13">IF(DT7="",NA(),DT7)</f>
        <v>14.57</v>
      </c>
      <c r="DU6" s="22">
        <f t="shared" si="13"/>
        <v>15.48</v>
      </c>
      <c r="DV6" s="22">
        <f t="shared" si="13"/>
        <v>20.09</v>
      </c>
      <c r="DW6" s="22">
        <f t="shared" si="13"/>
        <v>21.54</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0.64</v>
      </c>
      <c r="EE6" s="22">
        <f t="shared" ref="EE6:EM6" si="14">IF(EE7="",NA(),EE7)</f>
        <v>0.27</v>
      </c>
      <c r="EF6" s="22">
        <f t="shared" si="14"/>
        <v>0.26</v>
      </c>
      <c r="EG6" s="22">
        <f t="shared" si="14"/>
        <v>0.37</v>
      </c>
      <c r="EH6" s="22">
        <f t="shared" si="14"/>
        <v>0.16</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2">
      <c r="A7" s="15"/>
      <c r="B7" s="24">
        <v>2023</v>
      </c>
      <c r="C7" s="24">
        <v>464520</v>
      </c>
      <c r="D7" s="24">
        <v>46</v>
      </c>
      <c r="E7" s="24">
        <v>1</v>
      </c>
      <c r="F7" s="24">
        <v>0</v>
      </c>
      <c r="G7" s="24">
        <v>1</v>
      </c>
      <c r="H7" s="24" t="s">
        <v>93</v>
      </c>
      <c r="I7" s="24" t="s">
        <v>94</v>
      </c>
      <c r="J7" s="24" t="s">
        <v>95</v>
      </c>
      <c r="K7" s="24" t="s">
        <v>96</v>
      </c>
      <c r="L7" s="24" t="s">
        <v>97</v>
      </c>
      <c r="M7" s="24" t="s">
        <v>98</v>
      </c>
      <c r="N7" s="25" t="s">
        <v>99</v>
      </c>
      <c r="O7" s="25">
        <v>77.209999999999994</v>
      </c>
      <c r="P7" s="25">
        <v>98.58</v>
      </c>
      <c r="Q7" s="25">
        <v>2420</v>
      </c>
      <c r="R7" s="25">
        <v>8463</v>
      </c>
      <c r="S7" s="25">
        <v>144.29</v>
      </c>
      <c r="T7" s="25">
        <v>58.65</v>
      </c>
      <c r="U7" s="25">
        <v>8241</v>
      </c>
      <c r="V7" s="25">
        <v>92</v>
      </c>
      <c r="W7" s="25">
        <v>89.58</v>
      </c>
      <c r="X7" s="25">
        <v>113.74</v>
      </c>
      <c r="Y7" s="25">
        <v>117.27</v>
      </c>
      <c r="Z7" s="25">
        <v>119.52</v>
      </c>
      <c r="AA7" s="25">
        <v>99.25</v>
      </c>
      <c r="AB7" s="25">
        <v>121.3</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5812.1</v>
      </c>
      <c r="AU7" s="25">
        <v>3754.36</v>
      </c>
      <c r="AV7" s="25">
        <v>5015.7299999999996</v>
      </c>
      <c r="AW7" s="25">
        <v>570.1</v>
      </c>
      <c r="AX7" s="25">
        <v>583.29999999999995</v>
      </c>
      <c r="AY7" s="25">
        <v>301.04000000000002</v>
      </c>
      <c r="AZ7" s="25">
        <v>305.08</v>
      </c>
      <c r="BA7" s="25">
        <v>305.33999999999997</v>
      </c>
      <c r="BB7" s="25">
        <v>310.01</v>
      </c>
      <c r="BC7" s="25">
        <v>311.12</v>
      </c>
      <c r="BD7" s="25">
        <v>243.36</v>
      </c>
      <c r="BE7" s="25">
        <v>650.36</v>
      </c>
      <c r="BF7" s="25">
        <v>650.80999999999995</v>
      </c>
      <c r="BG7" s="25">
        <v>555.5</v>
      </c>
      <c r="BH7" s="25">
        <v>518.92999999999995</v>
      </c>
      <c r="BI7" s="25">
        <v>468.45</v>
      </c>
      <c r="BJ7" s="25">
        <v>551.62</v>
      </c>
      <c r="BK7" s="25">
        <v>585.59</v>
      </c>
      <c r="BL7" s="25">
        <v>561.34</v>
      </c>
      <c r="BM7" s="25">
        <v>538.33000000000004</v>
      </c>
      <c r="BN7" s="25">
        <v>515.14</v>
      </c>
      <c r="BO7" s="25">
        <v>265.93</v>
      </c>
      <c r="BP7" s="25">
        <v>84.49</v>
      </c>
      <c r="BQ7" s="25">
        <v>80.08</v>
      </c>
      <c r="BR7" s="25">
        <v>87.64</v>
      </c>
      <c r="BS7" s="25">
        <v>76.55</v>
      </c>
      <c r="BT7" s="25">
        <v>93.27</v>
      </c>
      <c r="BU7" s="25">
        <v>87.11</v>
      </c>
      <c r="BV7" s="25">
        <v>82.78</v>
      </c>
      <c r="BW7" s="25">
        <v>84.82</v>
      </c>
      <c r="BX7" s="25">
        <v>82.29</v>
      </c>
      <c r="BY7" s="25">
        <v>84.16</v>
      </c>
      <c r="BZ7" s="25">
        <v>97.82</v>
      </c>
      <c r="CA7" s="25">
        <v>146.06</v>
      </c>
      <c r="CB7" s="25">
        <v>140.88999999999999</v>
      </c>
      <c r="CC7" s="25">
        <v>140.69999999999999</v>
      </c>
      <c r="CD7" s="25">
        <v>161.32</v>
      </c>
      <c r="CE7" s="25">
        <v>132.66</v>
      </c>
      <c r="CF7" s="25">
        <v>223.98</v>
      </c>
      <c r="CG7" s="25">
        <v>225.09</v>
      </c>
      <c r="CH7" s="25">
        <v>224.82</v>
      </c>
      <c r="CI7" s="25">
        <v>230.85</v>
      </c>
      <c r="CJ7" s="25">
        <v>230.21</v>
      </c>
      <c r="CK7" s="25">
        <v>177.56</v>
      </c>
      <c r="CL7" s="25">
        <v>78.52</v>
      </c>
      <c r="CM7" s="25">
        <v>79.239999999999995</v>
      </c>
      <c r="CN7" s="25">
        <v>77.08</v>
      </c>
      <c r="CO7" s="25">
        <v>76.09</v>
      </c>
      <c r="CP7" s="25">
        <v>68.930000000000007</v>
      </c>
      <c r="CQ7" s="25">
        <v>49.64</v>
      </c>
      <c r="CR7" s="25">
        <v>49.38</v>
      </c>
      <c r="CS7" s="25">
        <v>50.09</v>
      </c>
      <c r="CT7" s="25">
        <v>50.1</v>
      </c>
      <c r="CU7" s="25">
        <v>49.76</v>
      </c>
      <c r="CV7" s="25">
        <v>59.81</v>
      </c>
      <c r="CW7" s="25">
        <v>74.099999999999994</v>
      </c>
      <c r="CX7" s="25">
        <v>74.66</v>
      </c>
      <c r="CY7" s="25">
        <v>74.98</v>
      </c>
      <c r="CZ7" s="25">
        <v>74.58</v>
      </c>
      <c r="DA7" s="25">
        <v>74.08</v>
      </c>
      <c r="DB7" s="25">
        <v>78.09</v>
      </c>
      <c r="DC7" s="25">
        <v>78.010000000000005</v>
      </c>
      <c r="DD7" s="25">
        <v>77.599999999999994</v>
      </c>
      <c r="DE7" s="25">
        <v>77.3</v>
      </c>
      <c r="DF7" s="25">
        <v>76.64</v>
      </c>
      <c r="DG7" s="25">
        <v>89.42</v>
      </c>
      <c r="DH7" s="25">
        <v>43.15</v>
      </c>
      <c r="DI7" s="25">
        <v>44.99</v>
      </c>
      <c r="DJ7" s="25">
        <v>46.34</v>
      </c>
      <c r="DK7" s="25">
        <v>47.45</v>
      </c>
      <c r="DL7" s="25">
        <v>48.83</v>
      </c>
      <c r="DM7" s="25">
        <v>47.31</v>
      </c>
      <c r="DN7" s="25">
        <v>47.5</v>
      </c>
      <c r="DO7" s="25">
        <v>48.41</v>
      </c>
      <c r="DP7" s="25">
        <v>50.02</v>
      </c>
      <c r="DQ7" s="25">
        <v>51.38</v>
      </c>
      <c r="DR7" s="25">
        <v>52.02</v>
      </c>
      <c r="DS7" s="25">
        <v>14.92</v>
      </c>
      <c r="DT7" s="25">
        <v>14.57</v>
      </c>
      <c r="DU7" s="25">
        <v>15.48</v>
      </c>
      <c r="DV7" s="25">
        <v>20.09</v>
      </c>
      <c r="DW7" s="25">
        <v>21.54</v>
      </c>
      <c r="DX7" s="25">
        <v>16.77</v>
      </c>
      <c r="DY7" s="25">
        <v>17.399999999999999</v>
      </c>
      <c r="DZ7" s="25">
        <v>18.64</v>
      </c>
      <c r="EA7" s="25">
        <v>19.510000000000002</v>
      </c>
      <c r="EB7" s="25">
        <v>21.6</v>
      </c>
      <c r="EC7" s="25">
        <v>25.37</v>
      </c>
      <c r="ED7" s="25">
        <v>0.64</v>
      </c>
      <c r="EE7" s="25">
        <v>0.27</v>
      </c>
      <c r="EF7" s="25">
        <v>0.26</v>
      </c>
      <c r="EG7" s="25">
        <v>0.37</v>
      </c>
      <c r="EH7" s="25">
        <v>0.16</v>
      </c>
      <c r="EI7" s="25">
        <v>0.47</v>
      </c>
      <c r="EJ7" s="25">
        <v>0.4</v>
      </c>
      <c r="EK7" s="25">
        <v>0.36</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2025-02-25T02:29:56Z</cp:lastPrinted>
  <dcterms:created xsi:type="dcterms:W3CDTF">2025-01-24T06:56:29Z</dcterms:created>
  <dcterms:modified xsi:type="dcterms:W3CDTF">2025-02-25T02:30:26Z</dcterms:modified>
  <cp:category/>
</cp:coreProperties>
</file>