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23 長島町（済）\"/>
    </mc:Choice>
  </mc:AlternateContent>
  <xr:revisionPtr revIDLastSave="0" documentId="13_ncr:1_{A9262CD7-5904-4060-A884-DE77D5354EF3}" xr6:coauthVersionLast="36" xr6:coauthVersionMax="36" xr10:uidLastSave="{00000000-0000-0000-0000-000000000000}"/>
  <workbookProtection workbookAlgorithmName="SHA-512" workbookHashValue="fR9s7IkWoM1ELqZVrWD6lFd+f38oLanKmmzgmBQRwfJ92bUWWCT5VFCinhC8IUMHwTDkChKuPOpn3TuMb3lvXA==" workbookSaltValue="mBo5LzboRXDgfmENngDOLQ==" workbookSpinCount="100000" lockStructure="1"/>
  <bookViews>
    <workbookView xWindow="0" yWindow="0" windowWidth="23040" windowHeight="92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H86" i="4"/>
  <c r="E86" i="4"/>
  <c r="AL10" i="4"/>
  <c r="AL8" i="4"/>
  <c r="P8" i="4"/>
  <c r="I8" i="4"/>
</calcChain>
</file>

<file path=xl/sharedStrings.xml><?xml version="1.0" encoding="utf-8"?>
<sst xmlns="http://schemas.openxmlformats.org/spreadsheetml/2006/main" count="236" uniqueCount="121">
  <si>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</si>
  <si>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</si>
  <si>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</si>
  <si>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</si>
  <si>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</si>
  <si>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</si>
  <si>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</si>
  <si>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</si>
  <si>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</si>
  <si>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</si>
  <si>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</si>
  <si>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</si>
  <si>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</si>
  <si>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</si>
  <si>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</si>
  <si>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</si>
  <si>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</si>
  <si>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</si>
  <si>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</si>
  <si>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</si>
  <si>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</si>
  <si>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</si>
  <si>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</si>
  <si>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</si>
  <si>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</si>
  <si>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</si>
  <si>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</si>
  <si>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</si>
  <si>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</si>
  <si>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</si>
  <si>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</si>
  <si>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</si>
  <si>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</si>
  <si>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</si>
  <si>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</si>
  <si>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</si>
  <si>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</si>
  <si>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</si>
  <si>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</si>
  <si>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</si>
  <si>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</si>
  <si>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</si>
  <si>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</si>
  <si>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</si>
  <si>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</si>
  <si>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</si>
  <si>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</si>
  <si>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</si>
  <si>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</si>
  <si>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</si>
  <si>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</si>
  <si>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</si>
  <si>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</si>
  <si>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</si>
  <si>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</si>
  <si>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</si>
  <si>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</si>
  <si>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</si>
  <si>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</si>
  <si>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</si>
  <si>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</si>
  <si>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</si>
  <si>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</si>
  <si>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</si>
  <si>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</si>
  <si>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</si>
  <si>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</si>
  <si>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</si>
  <si>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</si>
  <si>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</si>
  <si>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</si>
  <si>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</si>
  <si>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</si>
  <si>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</si>
  <si>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</si>
  <si>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</si>
  <si>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</si>
  <si>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</si>
  <si>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</si>
  <si>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</si>
  <si>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</si>
  <si>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</si>
  <si>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</si>
  <si>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</si>
  <si>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</si>
  <si>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</si>
  <si>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</si>
  <si>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</si>
  <si>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</si>
  <si>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</si>
  <si>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</si>
  <si>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</si>
  <si>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</si>
  <si>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</si>
  <si>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</si>
  <si>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</si>
  <si>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</si>
  <si>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</si>
  <si>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</si>
  <si>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長島町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</si>
  <si>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</si>
  <si>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</si>
  <si>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</si>
  <si>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</si>
  <si>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</si>
  <si>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</si>
  <si>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</si>
  <si>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</si>
  <si>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</si>
  <si>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</si>
  <si>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</si>
  <si>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</si>
  <si>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</si>
  <si>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</si>
  <si>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</si>
  <si>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</si>
  <si>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</si>
  <si>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</si>
  <si>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①収益的収支比率
　前年度と比較すると約3.8ポイント上回ったが、総収益については依然として一般会計からの繰入金に依存している。増設は行わず、引き続き町管理型浄化槽の維持管理に努める必要がある。
⑤経費回収率
　経費回収率は、前年度と比較すると約12.0ポイント減少し、類似団体と比較すると約1.8ポイント下回った。引続き、今後も農集施設への接続加入世帯を維持し、適正な使用料収入を確保する必要がある。
⑥汚水処理原価
　数値としては、前年度より約60.3ポイント上回り、類似団体平均値をやや下回った。今後も、老朽化に伴う修繕費等の増加や人口減少に伴う有収水量の減少等の要因により、当該値が今後も増加する可能性もあるため、引き続き合理化に努める必要がある。
⑦施設利用率
　施設利用率は、前年度と比較すると約2.4ポイント減少し、類似団体と比較すると約12.6ポイント上回った。今後は流入汚水量の推移に合わせて、適切な施設規模の維持に努める。
⑧水洗化率
　前年度と比較すると約1.1ポイント上回り、類似団体と比較すると約0.3ポイント増加した。今後も水質保全の観点から、使用料収入を図り、水洗化率向上に取り組んでいく。</t>
    <phoneticPr fontId="4"/>
  </si>
  <si>
    <t>③管渠改善率
　農業集落排水施設の機能強化を図るため、平成25年度に補助金を利用し、排水路管路工事及び電気設備等の改修を実施した。
　平成30年度実施の機能診断及び令和元年度策定の最適整備構想をもとに、今後は施設の老朽化対策を計画的に実施する予定である。</t>
    <phoneticPr fontId="4"/>
  </si>
  <si>
    <t>　収益的収支比率は改善されたものの、依然として使用料収入が乏しく汚水処理経費全てを賄うことができないため、一般会計からの繰入金への依存が高い状況にある。
　今後の新規加入者もあまり見込めないため、投資の効率化や維持管理費の削減、水洗化率の向上に取り組む必要がある。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</si>
</sst>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90-470F-AA11-C8BB94B36CC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3890-470F-AA11-C8BB94B36CC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62.8</c:v>
                </c:pt>
                <c:pt idx="1">
                  <c:v>63.21</c:v>
                </c:pt>
                <c:pt idx="2">
                  <c:v>61.59</c:v>
                </c:pt>
                <c:pt idx="3">
                  <c:v>61.38</c:v>
                </c:pt>
                <c:pt idx="4">
                  <c:v>58.94</c:v>
                </c:pt>
              </c:numCache>
            </c:numRef>
          </c:val>
          <c:extLst>
            <c:ext xmlns:c16="http://schemas.microsoft.com/office/drawing/2014/chart" uri="{C3380CC4-5D6E-409C-BE32-E72D297353CC}">
              <c16:uniqueId val="{00000000-8799-486F-920A-460CD831595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8799-486F-920A-460CD831595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81.41</c:v>
                </c:pt>
                <c:pt idx="1">
                  <c:v>79.94</c:v>
                </c:pt>
                <c:pt idx="2">
                  <c:v>81.19</c:v>
                </c:pt>
                <c:pt idx="3">
                  <c:v>83.13</c:v>
                </c:pt>
                <c:pt idx="4">
                  <c:v>84.29</c:v>
                </c:pt>
              </c:numCache>
            </c:numRef>
          </c:val>
          <c:extLst>
            <c:ext xmlns:c16="http://schemas.microsoft.com/office/drawing/2014/chart" uri="{C3380CC4-5D6E-409C-BE32-E72D297353CC}">
              <c16:uniqueId val="{00000000-DE4C-4C22-A6A5-317B1936DFA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DE4C-4C22-A6A5-317B1936DFA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103.04</c:v>
                </c:pt>
                <c:pt idx="1">
                  <c:v>96.75</c:v>
                </c:pt>
                <c:pt idx="2">
                  <c:v>98.97</c:v>
                </c:pt>
                <c:pt idx="3">
                  <c:v>101.23</c:v>
                </c:pt>
                <c:pt idx="4">
                  <c:v>105.11</c:v>
                </c:pt>
              </c:numCache>
            </c:numRef>
          </c:val>
          <c:extLst>
            <c:ext xmlns:c16="http://schemas.microsoft.com/office/drawing/2014/chart" uri="{C3380CC4-5D6E-409C-BE32-E72D297353CC}">
              <c16:uniqueId val="{00000000-905F-4738-90AF-0AB88263C88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5F-4738-90AF-0AB88263C88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06-41ED-90B8-EB246076EA2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06-41ED-90B8-EB246076EA2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9C-47DF-9809-B96CBF502AE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9C-47DF-9809-B96CBF502AE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36-4B02-A8F4-2380AC9F30F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36-4B02-A8F4-2380AC9F30F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0A-4060-A004-4D70E195195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0A-4060-A004-4D70E195195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20-4289-BD37-8841F20E433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A620-4289-BD37-8841F20E433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71</c:v>
                </c:pt>
                <c:pt idx="1">
                  <c:v>85.76</c:v>
                </c:pt>
                <c:pt idx="2">
                  <c:v>79.900000000000006</c:v>
                </c:pt>
                <c:pt idx="3">
                  <c:v>62.23</c:v>
                </c:pt>
                <c:pt idx="4">
                  <c:v>50.16</c:v>
                </c:pt>
              </c:numCache>
            </c:numRef>
          </c:val>
          <c:extLst>
            <c:ext xmlns:c16="http://schemas.microsoft.com/office/drawing/2014/chart" uri="{C3380CC4-5D6E-409C-BE32-E72D297353CC}">
              <c16:uniqueId val="{00000000-3546-43BB-BC58-D655F885838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3546-43BB-BC58-D655F885838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198.89</c:v>
                </c:pt>
                <c:pt idx="1">
                  <c:v>169.48</c:v>
                </c:pt>
                <c:pt idx="2">
                  <c:v>159.94</c:v>
                </c:pt>
                <c:pt idx="3">
                  <c:v>240.4</c:v>
                </c:pt>
                <c:pt idx="4">
                  <c:v>300.77999999999997</c:v>
                </c:pt>
              </c:numCache>
            </c:numRef>
          </c:val>
          <c:extLst>
            <c:ext xmlns:c16="http://schemas.microsoft.com/office/drawing/2014/chart" uri="{C3380CC4-5D6E-409C-BE32-E72D297353CC}">
              <c16:uniqueId val="{00000000-F9DC-4071-99BD-8A6F5B956CB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F9DC-4071-99BD-8A6F5B956CB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2" zoomScaleNormal="52"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鹿児島県　長島町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9643</v>
      </c>
      <c r="AM8" s="54"/>
      <c r="AN8" s="54"/>
      <c r="AO8" s="54"/>
      <c r="AP8" s="54"/>
      <c r="AQ8" s="54"/>
      <c r="AR8" s="54"/>
      <c r="AS8" s="54"/>
      <c r="AT8" s="53">
        <f>データ!T6</f>
        <v>116.19</v>
      </c>
      <c r="AU8" s="53"/>
      <c r="AV8" s="53"/>
      <c r="AW8" s="53"/>
      <c r="AX8" s="53"/>
      <c r="AY8" s="53"/>
      <c r="AZ8" s="53"/>
      <c r="BA8" s="53"/>
      <c r="BB8" s="53">
        <f>データ!U6</f>
        <v>82.99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t="str">
        <f>データ!O6</f>
        <v>該当数値なし</v>
      </c>
      <c r="J10" s="53"/>
      <c r="K10" s="53"/>
      <c r="L10" s="53"/>
      <c r="M10" s="53"/>
      <c r="N10" s="53"/>
      <c r="O10" s="53"/>
      <c r="P10" s="53">
        <f>データ!P6</f>
        <v>9.9</v>
      </c>
      <c r="Q10" s="53"/>
      <c r="R10" s="53"/>
      <c r="S10" s="53"/>
      <c r="T10" s="53"/>
      <c r="U10" s="53"/>
      <c r="V10" s="53"/>
      <c r="W10" s="53">
        <f>データ!Q6</f>
        <v>111.83</v>
      </c>
      <c r="X10" s="53"/>
      <c r="Y10" s="53"/>
      <c r="Z10" s="53"/>
      <c r="AA10" s="53"/>
      <c r="AB10" s="53"/>
      <c r="AC10" s="53"/>
      <c r="AD10" s="54">
        <f>データ!R6</f>
        <v>3350</v>
      </c>
      <c r="AE10" s="54"/>
      <c r="AF10" s="54"/>
      <c r="AG10" s="54"/>
      <c r="AH10" s="54"/>
      <c r="AI10" s="54"/>
      <c r="AJ10" s="54"/>
      <c r="AK10" s="2"/>
      <c r="AL10" s="54">
        <f>データ!V6</f>
        <v>942</v>
      </c>
      <c r="AM10" s="54"/>
      <c r="AN10" s="54"/>
      <c r="AO10" s="54"/>
      <c r="AP10" s="54"/>
      <c r="AQ10" s="54"/>
      <c r="AR10" s="54"/>
      <c r="AS10" s="54"/>
      <c r="AT10" s="53">
        <f>データ!W6</f>
        <v>2.5</v>
      </c>
      <c r="AU10" s="53"/>
      <c r="AV10" s="53"/>
      <c r="AW10" s="53"/>
      <c r="AX10" s="53"/>
      <c r="AY10" s="53"/>
      <c r="AZ10" s="53"/>
      <c r="BA10" s="53"/>
      <c r="BB10" s="53">
        <f>データ!X6</f>
        <v>376.8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119</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120</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【785.10】</v>
      </c>
      <c r="I86" s="12" t="str">
        <f>データ!CA6</f>
        <v>【56.93】</v>
      </c>
      <c r="J86" s="12" t="str">
        <f>データ!CL6</f>
        <v>【271.15】</v>
      </c>
      <c r="K86" s="12" t="str">
        <f>データ!CW6</f>
        <v>【49.87】</v>
      </c>
      <c r="L86" s="12" t="str">
        <f>データ!DH6</f>
        <v>【87.54】</v>
      </c>
      <c r="M86" s="12" t="s">
        <v>45</v>
      </c>
      <c r="N86" s="12" t="s">
        <v>45</v>
      </c>
      <c r="O86" s="12" t="str">
        <f>データ!EO6</f>
        <v>【0.02】</v>
      </c>
    </row>
  </sheetData>
  <sheetProtection algorithmName="SHA-512" hashValue="vQMML4U2T98V0Rr1Egag3rsK/V9e2U9btvmCOi/rI6LPTcE4zSSqXPXp3QNF8uJx/c4/fgjfnAn4z4C9ijUzwg==" saltValue="SLPudSN2gRnXV38lPX4UI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2023</v>
      </c>
      <c r="C6" s="19">
        <f t="shared" ref="C6:X6" si="3">C7</f>
        <v>464040</v>
      </c>
      <c r="D6" s="19">
        <f t="shared" si="3"/>
        <v>47</v>
      </c>
      <c r="E6" s="19">
        <f t="shared" si="3"/>
        <v>17</v>
      </c>
      <c r="F6" s="19">
        <f t="shared" si="3"/>
        <v>5</v>
      </c>
      <c r="G6" s="19">
        <f t="shared" si="3"/>
        <v>0</v>
      </c>
      <c r="H6" s="19" t="str">
        <f t="shared" si="3"/>
        <v>鹿児島県　長島町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9.9</v>
      </c>
      <c r="Q6" s="20">
        <f t="shared" si="3"/>
        <v>111.83</v>
      </c>
      <c r="R6" s="20">
        <f t="shared" si="3"/>
        <v>3350</v>
      </c>
      <c r="S6" s="20">
        <f t="shared" si="3"/>
        <v>9643</v>
      </c>
      <c r="T6" s="20">
        <f t="shared" si="3"/>
        <v>116.19</v>
      </c>
      <c r="U6" s="20">
        <f t="shared" si="3"/>
        <v>82.99</v>
      </c>
      <c r="V6" s="20">
        <f t="shared" si="3"/>
        <v>942</v>
      </c>
      <c r="W6" s="20">
        <f t="shared" si="3"/>
        <v>2.5</v>
      </c>
      <c r="X6" s="20">
        <f t="shared" si="3"/>
        <v>376.8</v>
      </c>
      <c r="Y6" s="21">
        <f>IF(Y7="",NA(),Y7)</f>
        <v>103.04</v>
      </c>
      <c r="Z6" s="21">
        <f t="shared" ref="Z6:AH6" si="4">IF(Z7="",NA(),Z7)</f>
        <v>96.75</v>
      </c>
      <c r="AA6" s="21">
        <f t="shared" si="4"/>
        <v>98.97</v>
      </c>
      <c r="AB6" s="21">
        <f t="shared" si="4"/>
        <v>101.23</v>
      </c>
      <c r="AC6" s="21">
        <f t="shared" si="4"/>
        <v>105.11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71</v>
      </c>
      <c r="BR6" s="21">
        <f t="shared" ref="BR6:BZ6" si="8">IF(BR7="",NA(),BR7)</f>
        <v>85.76</v>
      </c>
      <c r="BS6" s="21">
        <f t="shared" si="8"/>
        <v>79.900000000000006</v>
      </c>
      <c r="BT6" s="21">
        <f t="shared" si="8"/>
        <v>62.23</v>
      </c>
      <c r="BU6" s="21">
        <f t="shared" si="8"/>
        <v>50.16</v>
      </c>
      <c r="BV6" s="21">
        <f t="shared" si="8"/>
        <v>57.31</v>
      </c>
      <c r="BW6" s="21">
        <f t="shared" si="8"/>
        <v>57.08</v>
      </c>
      <c r="BX6" s="21">
        <f t="shared" si="8"/>
        <v>56.26</v>
      </c>
      <c r="BY6" s="21">
        <f t="shared" si="8"/>
        <v>52.94</v>
      </c>
      <c r="BZ6" s="21">
        <f t="shared" si="8"/>
        <v>52.05</v>
      </c>
      <c r="CA6" s="20" t="str">
        <f>IF(CA7="","",IF(CA7="-","【-】","【"&amp;SUBSTITUTE(TEXT(CA7,"#,##0.00"),"-","△")&amp;"】"))</f>
        <v>【56.93】</v>
      </c>
      <c r="CB6" s="21">
        <f>IF(CB7="",NA(),CB7)</f>
        <v>198.89</v>
      </c>
      <c r="CC6" s="21">
        <f t="shared" ref="CC6:CK6" si="9">IF(CC7="",NA(),CC7)</f>
        <v>169.48</v>
      </c>
      <c r="CD6" s="21">
        <f t="shared" si="9"/>
        <v>159.94</v>
      </c>
      <c r="CE6" s="21">
        <f t="shared" si="9"/>
        <v>240.4</v>
      </c>
      <c r="CF6" s="21">
        <f t="shared" si="9"/>
        <v>300.77999999999997</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62.8</v>
      </c>
      <c r="CN6" s="21">
        <f t="shared" ref="CN6:CV6" si="10">IF(CN7="",NA(),CN7)</f>
        <v>63.21</v>
      </c>
      <c r="CO6" s="21">
        <f t="shared" si="10"/>
        <v>61.59</v>
      </c>
      <c r="CP6" s="21">
        <f t="shared" si="10"/>
        <v>61.38</v>
      </c>
      <c r="CQ6" s="21">
        <f t="shared" si="10"/>
        <v>58.94</v>
      </c>
      <c r="CR6" s="21">
        <f t="shared" si="10"/>
        <v>50.14</v>
      </c>
      <c r="CS6" s="21">
        <f t="shared" si="10"/>
        <v>54.83</v>
      </c>
      <c r="CT6" s="21">
        <f t="shared" si="10"/>
        <v>66.53</v>
      </c>
      <c r="CU6" s="21">
        <f t="shared" si="10"/>
        <v>52.35</v>
      </c>
      <c r="CV6" s="21">
        <f t="shared" si="10"/>
        <v>46.25</v>
      </c>
      <c r="CW6" s="20" t="str">
        <f>IF(CW7="","",IF(CW7="-","【-】","【"&amp;SUBSTITUTE(TEXT(CW7,"#,##0.00"),"-","△")&amp;"】"))</f>
        <v>【49.87】</v>
      </c>
      <c r="CX6" s="21">
        <f>IF(CX7="",NA(),CX7)</f>
        <v>81.41</v>
      </c>
      <c r="CY6" s="21">
        <f t="shared" ref="CY6:DG6" si="11">IF(CY7="",NA(),CY7)</f>
        <v>79.94</v>
      </c>
      <c r="CZ6" s="21">
        <f t="shared" si="11"/>
        <v>81.19</v>
      </c>
      <c r="DA6" s="21">
        <f t="shared" si="11"/>
        <v>83.13</v>
      </c>
      <c r="DB6" s="21">
        <f t="shared" si="11"/>
        <v>84.29</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464040</v>
      </c>
      <c r="D7" s="23">
        <v>47</v>
      </c>
      <c r="E7" s="23">
        <v>17</v>
      </c>
      <c r="F7" s="23">
        <v>5</v>
      </c>
      <c r="G7" s="23">
        <v>0</v>
      </c>
      <c r="H7" s="23" t="s">
        <v>99</v>
      </c>
      <c r="I7" s="23" t="s">
        <v>100</v>
      </c>
      <c r="J7" s="23" t="s">
        <v>101</v>
      </c>
      <c r="K7" s="23" t="s">
        <v>102</v>
      </c>
      <c r="L7" s="23" t="s">
        <v>103</v>
      </c>
      <c r="M7" s="23" t="s">
        <v>104</v>
      </c>
      <c r="N7" s="24" t="s">
        <v>105</v>
      </c>
      <c r="O7" s="24" t="s">
        <v>106</v>
      </c>
      <c r="P7" s="24">
        <v>9.9</v>
      </c>
      <c r="Q7" s="24">
        <v>111.83</v>
      </c>
      <c r="R7" s="24">
        <v>3350</v>
      </c>
      <c r="S7" s="24">
        <v>9643</v>
      </c>
      <c r="T7" s="24">
        <v>116.19</v>
      </c>
      <c r="U7" s="24">
        <v>82.99</v>
      </c>
      <c r="V7" s="24">
        <v>942</v>
      </c>
      <c r="W7" s="24">
        <v>2.5</v>
      </c>
      <c r="X7" s="24">
        <v>376.8</v>
      </c>
      <c r="Y7" s="24">
        <v>103.04</v>
      </c>
      <c r="Z7" s="24">
        <v>96.75</v>
      </c>
      <c r="AA7" s="24">
        <v>98.97</v>
      </c>
      <c r="AB7" s="24">
        <v>101.23</v>
      </c>
      <c r="AC7" s="24">
        <v>105.11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839.21</v>
      </c>
      <c r="BP7" s="24">
        <v>785.1</v>
      </c>
      <c r="BQ7" s="24">
        <v>71</v>
      </c>
      <c r="BR7" s="24">
        <v>85.76</v>
      </c>
      <c r="BS7" s="24">
        <v>79.900000000000006</v>
      </c>
      <c r="BT7" s="24">
        <v>62.23</v>
      </c>
      <c r="BU7" s="24">
        <v>50.16</v>
      </c>
      <c r="BV7" s="24">
        <v>57.31</v>
      </c>
      <c r="BW7" s="24">
        <v>57.08</v>
      </c>
      <c r="BX7" s="24">
        <v>56.26</v>
      </c>
      <c r="BY7" s="24">
        <v>52.94</v>
      </c>
      <c r="BZ7" s="24">
        <v>52.05</v>
      </c>
      <c r="CA7" s="24">
        <v>56.93</v>
      </c>
      <c r="CB7" s="24">
        <v>198.89</v>
      </c>
      <c r="CC7" s="24">
        <v>169.48</v>
      </c>
      <c r="CD7" s="24">
        <v>159.94</v>
      </c>
      <c r="CE7" s="24">
        <v>240.4</v>
      </c>
      <c r="CF7" s="24">
        <v>300.77999999999997</v>
      </c>
      <c r="CG7" s="24">
        <v>273.52</v>
      </c>
      <c r="CH7" s="24">
        <v>274.99</v>
      </c>
      <c r="CI7" s="24">
        <v>282.08999999999997</v>
      </c>
      <c r="CJ7" s="24">
        <v>303.27999999999997</v>
      </c>
      <c r="CK7" s="24">
        <v>301.86</v>
      </c>
      <c r="CL7" s="24">
        <v>271.14999999999998</v>
      </c>
      <c r="CM7" s="24">
        <v>62.8</v>
      </c>
      <c r="CN7" s="24">
        <v>63.21</v>
      </c>
      <c r="CO7" s="24">
        <v>61.59</v>
      </c>
      <c r="CP7" s="24">
        <v>61.38</v>
      </c>
      <c r="CQ7" s="24">
        <v>58.94</v>
      </c>
      <c r="CR7" s="24">
        <v>50.14</v>
      </c>
      <c r="CS7" s="24">
        <v>54.83</v>
      </c>
      <c r="CT7" s="24">
        <v>66.53</v>
      </c>
      <c r="CU7" s="24">
        <v>52.35</v>
      </c>
      <c r="CV7" s="24">
        <v>46.25</v>
      </c>
      <c r="CW7" s="24">
        <v>49.87</v>
      </c>
      <c r="CX7" s="24">
        <v>81.41</v>
      </c>
      <c r="CY7" s="24">
        <v>79.94</v>
      </c>
      <c r="CZ7" s="24">
        <v>81.19</v>
      </c>
      <c r="DA7" s="24">
        <v>83.13</v>
      </c>
      <c r="DB7" s="24">
        <v>84.29</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112</v>
      </c>
    </row>
    <row r="12" spans="1:145" x14ac:dyDescent="0.2">
      <c r="B12">
        <v>1</v>
      </c>
      <c r="C12">
        <v>1</v>
      </c>
      <c r="D12">
        <v>2</v>
      </c>
      <c r="E12">
        <v>3</v>
      </c>
      <c r="F12">
        <v>4</v>
      </c>
      <c r="G12" t="s">
        <v>113</v>
      </c>
    </row>
    <row r="13" spans="1:145" x14ac:dyDescent="0.2">
      <c r="B13" t="s">
        <v>114</v>
      </c>
      <c r="C13" t="s">
        <v>115</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2025-02-25T02:22:49Z</cp:lastPrinted>
  <dcterms:created xsi:type="dcterms:W3CDTF">2025-01-24T07:37:06Z</dcterms:created>
  <dcterms:modified xsi:type="dcterms:W3CDTF">2025-02-25T02:24:02Z</dcterms:modified>
  <cp:category/>
</cp:coreProperties>
</file>