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0 三島村（済）\"/>
    </mc:Choice>
  </mc:AlternateContent>
  <xr:revisionPtr revIDLastSave="0" documentId="13_ncr:1_{B7F8DAF2-E811-4B11-BE46-7C0C3C7FE98C}" xr6:coauthVersionLast="36" xr6:coauthVersionMax="47" xr10:uidLastSave="{00000000-0000-0000-0000-000000000000}"/>
  <workbookProtection workbookAlgorithmName="SHA-512" workbookHashValue="32zbcGVAz6yO1mGMC/TVzqp6xHssXTi9MweGGt+IlxniBWJ37P+Dvvj4hDlPuNbyS/ZL87b2aNM0bDPX32wYKg==" workbookSaltValue="jbuci7or0Jj678HgTbXWQw==" workbookSpinCount="100000" lockStructure="1"/>
  <bookViews>
    <workbookView xWindow="0" yWindow="0" windowWidth="19200" windowHeight="598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E85" i="4"/>
  <c r="BB10" i="4"/>
  <c r="AT10" i="4"/>
  <c r="AL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<sst xmlns="http://schemas.openxmlformats.org/spreadsheetml/2006/main" count="233" uniqueCount="117">
  <si>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</si>
  <si>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</si>
  <si>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</si>
  <si>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</si>
  <si>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</si>
  <si>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</si>
  <si>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</si>
  <si>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</si>
  <si>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</si>
  <si>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</si>
  <si>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</si>
  <si>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</si>
  <si>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</si>
  <si>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</si>
  <si>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</si>
  <si>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</si>
  <si>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</si>
  <si>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</si>
  <si>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</si>
  <si>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</si>
  <si>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</si>
  <si>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</si>
  <si>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</si>
  <si>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</si>
  <si>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</si>
  <si>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</si>
  <si>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</si>
  <si>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</si>
  <si>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</si>
  <si>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</si>
  <si>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</si>
  <si>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</si>
  <si>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</si>
  <si>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</si>
  <si>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</si>
  <si>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</si>
  <si>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</si>
  <si>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</si>
  <si>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</si>
  <si>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</si>
  <si>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</si>
  <si>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</si>
  <si>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</si>
  <si>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</si>
  <si>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</si>
  <si>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</si>
  <si>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</si>
  <si>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</si>
  <si>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</si>
  <si>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</si>
  <si>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</si>
  <si>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</si>
  <si>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</si>
  <si>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</si>
  <si>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</si>
  <si>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</si>
  <si>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</si>
  <si>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</si>
  <si>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</si>
  <si>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</si>
  <si>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</si>
  <si>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</si>
  <si>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</si>
  <si>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</si>
  <si>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</si>
  <si>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</si>
  <si>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</si>
  <si>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</si>
  <si>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</si>
  <si>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</si>
  <si>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</si>
  <si>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</si>
  <si>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</si>
  <si>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</si>
  <si>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</si>
  <si>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</si>
  <si>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</si>
  <si>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</si>
  <si>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</si>
  <si>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</si>
  <si>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</si>
  <si>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</si>
  <si>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</si>
  <si>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</si>
  <si>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</si>
  <si>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</si>
  <si>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</si>
  <si>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</si>
  <si>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</si>
  <si>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</si>
  <si>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</si>
  <si>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</si>
  <si>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</si>
  <si>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</si>
  <si>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</si>
  <si>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</si>
  <si>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三島村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</si>
  <si>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</si>
  <si>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</si>
  <si>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</si>
  <si>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</si>
  <si>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</si>
  <si>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</si>
  <si>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</si>
  <si>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</si>
  <si>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</si>
  <si>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</si>
  <si>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</si>
  <si>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</si>
  <si>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</si>
  <si>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</si>
  <si>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</si>
  <si>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</si>
  <si>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</si>
  <si>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①給水人口が減少しており給水収益も減少傾向にある。令和3年度に料金改定も実施しているが、料金収納率の向上など継続した経営改善努力が必要である。
④令和元年度から令和5年度までは大規模な基幹改良事業が無く、本比率は低下している。しかしながら、令和7年度以降、施設の更新及び耐震化の事業を控えており上昇する可能性が大きい。
⑤給水人口が極少であることから料金回収率は極めて低い。料金改定は行ったが料金回収率の改善は極めて困難である。　
⑥少ない有収水量に対し維持管理費、公債費等が高額であるため給水原価は高くなる傾向にある。引き続き計画的な投資や維持管理費の削減に取り組む必要がある。
⑦人口減少及び産業構造の変化等により配水量は減少傾向にある。一部、施設のダウンサイジングに向け検討する必要性がある。　
⑧定期的な漏水調査により早めの改修を行っている。類似団体と比較しても高い比率となっている。　
</t>
    <rPh sb="1" eb="3">
      <t>キュウスイ</t>
    </rPh>
    <rPh sb="3" eb="5">
      <t>ジンコウ</t>
    </rPh>
    <rPh sb="6" eb="8">
      <t>ゲンショウ</t>
    </rPh>
    <rPh sb="12" eb="14">
      <t>キュウスイ</t>
    </rPh>
    <rPh sb="14" eb="16">
      <t>シュウエキ</t>
    </rPh>
    <rPh sb="17" eb="19">
      <t>ゲンショウ</t>
    </rPh>
    <rPh sb="19" eb="21">
      <t>ケイコウ</t>
    </rPh>
    <rPh sb="25" eb="27">
      <t>レイワ</t>
    </rPh>
    <rPh sb="28" eb="30">
      <t>ネンド</t>
    </rPh>
    <rPh sb="31" eb="33">
      <t>リョウキン</t>
    </rPh>
    <rPh sb="33" eb="35">
      <t>カイテイ</t>
    </rPh>
    <rPh sb="36" eb="38">
      <t>ジッシ</t>
    </rPh>
    <rPh sb="44" eb="46">
      <t>リョウキン</t>
    </rPh>
    <rPh sb="46" eb="49">
      <t>シュウノウリツ</t>
    </rPh>
    <rPh sb="50" eb="52">
      <t>コウジョウ</t>
    </rPh>
    <rPh sb="54" eb="56">
      <t>ケイゾク</t>
    </rPh>
    <rPh sb="58" eb="60">
      <t>ケイエイ</t>
    </rPh>
    <rPh sb="60" eb="62">
      <t>カイゼン</t>
    </rPh>
    <rPh sb="62" eb="64">
      <t>ドリョク</t>
    </rPh>
    <rPh sb="65" eb="67">
      <t>ヒツヨウ</t>
    </rPh>
    <rPh sb="73" eb="75">
      <t>レイワ</t>
    </rPh>
    <rPh sb="75" eb="78">
      <t>ガンネンド</t>
    </rPh>
    <rPh sb="80" eb="82">
      <t>レイワ</t>
    </rPh>
    <rPh sb="83" eb="85">
      <t>ネンド</t>
    </rPh>
    <rPh sb="99" eb="100">
      <t>ナ</t>
    </rPh>
    <rPh sb="102" eb="103">
      <t>ホン</t>
    </rPh>
    <rPh sb="103" eb="105">
      <t>ヒリツ</t>
    </rPh>
    <rPh sb="106" eb="108">
      <t>テイカ</t>
    </rPh>
    <rPh sb="120" eb="122">
      <t>レイワ</t>
    </rPh>
    <rPh sb="123" eb="125">
      <t>ネンド</t>
    </rPh>
    <rPh sb="125" eb="127">
      <t>イコウ</t>
    </rPh>
    <rPh sb="128" eb="130">
      <t>シセツ</t>
    </rPh>
    <rPh sb="131" eb="133">
      <t>コウシン</t>
    </rPh>
    <rPh sb="133" eb="134">
      <t>オヨ</t>
    </rPh>
    <rPh sb="135" eb="138">
      <t>タイシンカ</t>
    </rPh>
    <rPh sb="139" eb="141">
      <t>ジギョウ</t>
    </rPh>
    <rPh sb="142" eb="143">
      <t>ヒカ</t>
    </rPh>
    <rPh sb="147" eb="149">
      <t>ジョウショウ</t>
    </rPh>
    <rPh sb="151" eb="154">
      <t>カノウセイ</t>
    </rPh>
    <rPh sb="155" eb="156">
      <t>オオ</t>
    </rPh>
    <rPh sb="248" eb="249">
      <t>ヒ</t>
    </rPh>
    <rPh sb="250" eb="251">
      <t>ツヅ</t>
    </rPh>
    <rPh sb="280" eb="282">
      <t>ジンコウ</t>
    </rPh>
    <rPh sb="282" eb="284">
      <t>ゲンショウ</t>
    </rPh>
    <rPh sb="284" eb="285">
      <t>オヨ</t>
    </rPh>
    <rPh sb="309" eb="311">
      <t>イチブ</t>
    </rPh>
    <rPh sb="324" eb="325">
      <t>ム</t>
    </rPh>
    <rPh sb="332" eb="333">
      <t>セイ</t>
    </rPh>
    <phoneticPr fontId="4"/>
  </si>
  <si>
    <t>計画的な基幹改良事業の実施により施設、設備の改良は進んだ。離島という地理的特性上、経年劣化は早いが、定期的な設備点検により施設・設備の延命化を図る必要がある。</t>
    <phoneticPr fontId="4"/>
  </si>
  <si>
    <t>極小規模離島では給水人口が少ないため独立採算は極めて困難である。毎年、一般会計からの多額の繰入金により会計が維持されている。また、小離島群という地理的特性からハード面での連携は見込めない。令和7年度からの法適用化に向けた作業を進めており、財務情報の適切な把握と施設・設備の適切な維持管理による延命化を図り、経営の逼迫を避ける必要がある。</t>
    <rPh sb="0" eb="1">
      <t>ゴク</t>
    </rPh>
    <rPh sb="1" eb="4">
      <t>ショウキボ</t>
    </rPh>
    <rPh sb="4" eb="6">
      <t>リトウ</t>
    </rPh>
    <rPh sb="94" eb="96">
      <t>レイワ</t>
    </rPh>
    <rPh sb="97" eb="99">
      <t>ネンド</t>
    </rPh>
    <rPh sb="102" eb="105">
      <t>ホウテキヨウ</t>
    </rPh>
    <rPh sb="105" eb="106">
      <t>カ</t>
    </rPh>
    <rPh sb="107" eb="108">
      <t>ム</t>
    </rPh>
    <rPh sb="110" eb="112">
      <t>サギョウ</t>
    </rPh>
    <rPh sb="113" eb="114">
      <t>スス</t>
    </rPh>
    <rPh sb="119" eb="121">
      <t>ザイム</t>
    </rPh>
    <rPh sb="121" eb="123">
      <t>ジョウホウ</t>
    </rPh>
    <rPh sb="124" eb="126">
      <t>テキセツ</t>
    </rPh>
    <rPh sb="127" eb="129">
      <t>ハアク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</si>
</sst>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19.63</c:v>
                </c:pt>
                <c:pt idx="1">
                  <c:v>0</c:v>
                </c:pt>
                <c:pt idx="2">
                  <c:v>0</c:v>
                </c:pt>
                <c:pt idx="3">
                  <c:v>0</c:v>
                </c:pt>
                <c:pt idx="4">
                  <c:v>0</c:v>
                </c:pt>
              </c:numCache>
            </c:numRef>
          </c:val>
          <c:extLst>
            <c:ext xmlns:c16="http://schemas.microsoft.com/office/drawing/2014/chart" uri="{C3380CC4-5D6E-409C-BE32-E72D297353CC}">
              <c16:uniqueId val="{00000000-C708-4D20-9FA0-E417F9E3EF7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C708-4D20-9FA0-E417F9E3EF7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23.37</c:v>
                </c:pt>
                <c:pt idx="1">
                  <c:v>23.43</c:v>
                </c:pt>
                <c:pt idx="2">
                  <c:v>23.43</c:v>
                </c:pt>
                <c:pt idx="3">
                  <c:v>23.43</c:v>
                </c:pt>
                <c:pt idx="4">
                  <c:v>23.37</c:v>
                </c:pt>
              </c:numCache>
            </c:numRef>
          </c:val>
          <c:extLst>
            <c:ext xmlns:c16="http://schemas.microsoft.com/office/drawing/2014/chart" uri="{C3380CC4-5D6E-409C-BE32-E72D297353CC}">
              <c16:uniqueId val="{00000000-F5B6-423C-BFDF-4B460091815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F5B6-423C-BFDF-4B460091815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84.1</c:v>
                </c:pt>
                <c:pt idx="1">
                  <c:v>84.1</c:v>
                </c:pt>
                <c:pt idx="2">
                  <c:v>84.1</c:v>
                </c:pt>
                <c:pt idx="3">
                  <c:v>84.1</c:v>
                </c:pt>
                <c:pt idx="4">
                  <c:v>84.1</c:v>
                </c:pt>
              </c:numCache>
            </c:numRef>
          </c:val>
          <c:extLst>
            <c:ext xmlns:c16="http://schemas.microsoft.com/office/drawing/2014/chart" uri="{C3380CC4-5D6E-409C-BE32-E72D297353CC}">
              <c16:uniqueId val="{00000000-F801-44A3-A3FE-4400811C05F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F801-44A3-A3FE-4400811C05F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75.97</c:v>
                </c:pt>
                <c:pt idx="1">
                  <c:v>85.79</c:v>
                </c:pt>
                <c:pt idx="2">
                  <c:v>81.64</c:v>
                </c:pt>
                <c:pt idx="3">
                  <c:v>78.540000000000006</c:v>
                </c:pt>
                <c:pt idx="4">
                  <c:v>79.5</c:v>
                </c:pt>
              </c:numCache>
            </c:numRef>
          </c:val>
          <c:extLst>
            <c:ext xmlns:c16="http://schemas.microsoft.com/office/drawing/2014/chart" uri="{C3380CC4-5D6E-409C-BE32-E72D297353CC}">
              <c16:uniqueId val="{00000000-E9EC-4CBD-8B7D-70BC6AADDC8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E9EC-4CBD-8B7D-70BC6AADDC8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09-406C-AF9B-2D45A097289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09-406C-AF9B-2D45A097289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BA-40D4-BA4E-9002593F5D9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BA-40D4-BA4E-9002593F5D9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3A-4568-9728-AC79CA71EA8D}"/>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3A-4568-9728-AC79CA71EA8D}"/>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5A-48E3-A3A4-85B66729FE4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5A-48E3-A3A4-85B66729FE4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16160.28</c:v>
                </c:pt>
                <c:pt idx="1">
                  <c:v>12850.13</c:v>
                </c:pt>
                <c:pt idx="2">
                  <c:v>8562.83</c:v>
                </c:pt>
                <c:pt idx="3">
                  <c:v>5740.9</c:v>
                </c:pt>
                <c:pt idx="4">
                  <c:v>3938.5</c:v>
                </c:pt>
              </c:numCache>
            </c:numRef>
          </c:val>
          <c:extLst>
            <c:ext xmlns:c16="http://schemas.microsoft.com/office/drawing/2014/chart" uri="{C3380CC4-5D6E-409C-BE32-E72D297353CC}">
              <c16:uniqueId val="{00000000-BFA9-4E67-A595-90BEAA6CDBC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BFA9-4E67-A595-90BEAA6CDBC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8.8800000000000008</c:v>
                </c:pt>
                <c:pt idx="1">
                  <c:v>8.01</c:v>
                </c:pt>
                <c:pt idx="2">
                  <c:v>17.98</c:v>
                </c:pt>
                <c:pt idx="3">
                  <c:v>30.96</c:v>
                </c:pt>
                <c:pt idx="4">
                  <c:v>27.66</c:v>
                </c:pt>
              </c:numCache>
            </c:numRef>
          </c:val>
          <c:extLst>
            <c:ext xmlns:c16="http://schemas.microsoft.com/office/drawing/2014/chart" uri="{C3380CC4-5D6E-409C-BE32-E72D297353CC}">
              <c16:uniqueId val="{00000000-6318-438D-85CB-F6AF1240F3B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6318-438D-85CB-F6AF1240F3B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1295.9100000000001</c:v>
                </c:pt>
                <c:pt idx="1">
                  <c:v>1782.87</c:v>
                </c:pt>
                <c:pt idx="2">
                  <c:v>1175.3</c:v>
                </c:pt>
                <c:pt idx="3">
                  <c:v>1001.65</c:v>
                </c:pt>
                <c:pt idx="4">
                  <c:v>1602.99</c:v>
                </c:pt>
              </c:numCache>
            </c:numRef>
          </c:val>
          <c:extLst>
            <c:ext xmlns:c16="http://schemas.microsoft.com/office/drawing/2014/chart" uri="{C3380CC4-5D6E-409C-BE32-E72D297353CC}">
              <c16:uniqueId val="{00000000-CBB2-4782-8B7E-0722F002F2FF}"/>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CBB2-4782-8B7E-0722F002F2FF}"/>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鹿児島県　三島村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364</v>
      </c>
      <c r="AM8" s="36"/>
      <c r="AN8" s="36"/>
      <c r="AO8" s="36"/>
      <c r="AP8" s="36"/>
      <c r="AQ8" s="36"/>
      <c r="AR8" s="36"/>
      <c r="AS8" s="36"/>
      <c r="AT8" s="37">
        <f>データ!$S$6</f>
        <v>31.39</v>
      </c>
      <c r="AU8" s="37"/>
      <c r="AV8" s="37"/>
      <c r="AW8" s="37"/>
      <c r="AX8" s="37"/>
      <c r="AY8" s="37"/>
      <c r="AZ8" s="37"/>
      <c r="BA8" s="37"/>
      <c r="BB8" s="37">
        <f>データ!$T$6</f>
        <v>11.6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100</v>
      </c>
      <c r="Q10" s="37"/>
      <c r="R10" s="37"/>
      <c r="S10" s="37"/>
      <c r="T10" s="37"/>
      <c r="U10" s="37"/>
      <c r="V10" s="37"/>
      <c r="W10" s="36">
        <f>データ!$Q$6</f>
        <v>2360</v>
      </c>
      <c r="X10" s="36"/>
      <c r="Y10" s="36"/>
      <c r="Z10" s="36"/>
      <c r="AA10" s="36"/>
      <c r="AB10" s="36"/>
      <c r="AC10" s="36"/>
      <c r="AD10" s="2"/>
      <c r="AE10" s="2"/>
      <c r="AF10" s="2"/>
      <c r="AG10" s="2"/>
      <c r="AH10" s="2"/>
      <c r="AI10" s="2"/>
      <c r="AJ10" s="2"/>
      <c r="AK10" s="2"/>
      <c r="AL10" s="36">
        <f>データ!$U$6</f>
        <v>331</v>
      </c>
      <c r="AM10" s="36"/>
      <c r="AN10" s="36"/>
      <c r="AO10" s="36"/>
      <c r="AP10" s="36"/>
      <c r="AQ10" s="36"/>
      <c r="AR10" s="36"/>
      <c r="AS10" s="36"/>
      <c r="AT10" s="37">
        <f>データ!$V$6</f>
        <v>31.75</v>
      </c>
      <c r="AU10" s="37"/>
      <c r="AV10" s="37"/>
      <c r="AW10" s="37"/>
      <c r="AX10" s="37"/>
      <c r="AY10" s="37"/>
      <c r="AZ10" s="37"/>
      <c r="BA10" s="37"/>
      <c r="BB10" s="37">
        <f>データ!$W$6</f>
        <v>10.43</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114</v>
      </c>
      <c r="BM16" s="47"/>
      <c r="BN16" s="47"/>
      <c r="BO16" s="47"/>
      <c r="BP16" s="47"/>
      <c r="BQ16" s="47"/>
      <c r="BR16" s="47"/>
      <c r="BS16" s="47"/>
      <c r="BT16" s="47"/>
      <c r="BU16" s="47"/>
      <c r="BV16" s="47"/>
      <c r="BW16" s="47"/>
      <c r="BX16" s="47"/>
      <c r="BY16" s="47"/>
      <c r="BZ16" s="4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115</v>
      </c>
      <c r="BM47" s="47"/>
      <c r="BN47" s="47"/>
      <c r="BO47" s="47"/>
      <c r="BP47" s="47"/>
      <c r="BQ47" s="47"/>
      <c r="BR47" s="47"/>
      <c r="BS47" s="47"/>
      <c r="BT47" s="47"/>
      <c r="BU47" s="47"/>
      <c r="BV47" s="47"/>
      <c r="BW47" s="47"/>
      <c r="BX47" s="47"/>
      <c r="BY47" s="47"/>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N27GNRGRKD+BDK5BTkQdWmw6iNkxCXp1/F+IYiYdj+41ub2TsrSyXzrqjeDQSQS1NsnAkKtAao9hXa2c18lttA==" saltValue="oeUTe+DxqQfn11TSF2TBZ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463035</v>
      </c>
      <c r="D6" s="20">
        <f t="shared" si="3"/>
        <v>47</v>
      </c>
      <c r="E6" s="20">
        <f t="shared" si="3"/>
        <v>1</v>
      </c>
      <c r="F6" s="20">
        <f t="shared" si="3"/>
        <v>0</v>
      </c>
      <c r="G6" s="20">
        <f t="shared" si="3"/>
        <v>0</v>
      </c>
      <c r="H6" s="20" t="str">
        <f t="shared" si="3"/>
        <v>鹿児島県　三島村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2360</v>
      </c>
      <c r="R6" s="21">
        <f t="shared" si="3"/>
        <v>364</v>
      </c>
      <c r="S6" s="21">
        <f t="shared" si="3"/>
        <v>31.39</v>
      </c>
      <c r="T6" s="21">
        <f t="shared" si="3"/>
        <v>11.6</v>
      </c>
      <c r="U6" s="21">
        <f t="shared" si="3"/>
        <v>331</v>
      </c>
      <c r="V6" s="21">
        <f t="shared" si="3"/>
        <v>31.75</v>
      </c>
      <c r="W6" s="21">
        <f t="shared" si="3"/>
        <v>10.43</v>
      </c>
      <c r="X6" s="22">
        <f>IF(X7="",NA(),X7)</f>
        <v>75.97</v>
      </c>
      <c r="Y6" s="22">
        <f t="shared" ref="Y6:AG6" si="4">IF(Y7="",NA(),Y7)</f>
        <v>85.79</v>
      </c>
      <c r="Z6" s="22">
        <f t="shared" si="4"/>
        <v>81.64</v>
      </c>
      <c r="AA6" s="22">
        <f t="shared" si="4"/>
        <v>78.540000000000006</v>
      </c>
      <c r="AB6" s="22">
        <f t="shared" si="4"/>
        <v>79.5</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16160.28</v>
      </c>
      <c r="BF6" s="22">
        <f t="shared" ref="BF6:BN6" si="7">IF(BF7="",NA(),BF7)</f>
        <v>12850.13</v>
      </c>
      <c r="BG6" s="22">
        <f t="shared" si="7"/>
        <v>8562.83</v>
      </c>
      <c r="BH6" s="22">
        <f t="shared" si="7"/>
        <v>5740.9</v>
      </c>
      <c r="BI6" s="22">
        <f t="shared" si="7"/>
        <v>3938.5</v>
      </c>
      <c r="BJ6" s="22">
        <f t="shared" si="7"/>
        <v>1183.92</v>
      </c>
      <c r="BK6" s="22">
        <f t="shared" si="7"/>
        <v>1128.72</v>
      </c>
      <c r="BL6" s="22">
        <f t="shared" si="7"/>
        <v>1125.25</v>
      </c>
      <c r="BM6" s="22">
        <f t="shared" si="7"/>
        <v>1157.05</v>
      </c>
      <c r="BN6" s="22">
        <f t="shared" si="7"/>
        <v>1228.8</v>
      </c>
      <c r="BO6" s="21" t="str">
        <f>IF(BO7="","",IF(BO7="-","【-】","【"&amp;SUBSTITUTE(TEXT(BO7,"#,##0.00"),"-","△")&amp;"】"))</f>
        <v>【1,045.20】</v>
      </c>
      <c r="BP6" s="22">
        <f>IF(BP7="",NA(),BP7)</f>
        <v>8.8800000000000008</v>
      </c>
      <c r="BQ6" s="22">
        <f t="shared" ref="BQ6:BY6" si="8">IF(BQ7="",NA(),BQ7)</f>
        <v>8.01</v>
      </c>
      <c r="BR6" s="22">
        <f t="shared" si="8"/>
        <v>17.98</v>
      </c>
      <c r="BS6" s="22">
        <f t="shared" si="8"/>
        <v>30.96</v>
      </c>
      <c r="BT6" s="22">
        <f t="shared" si="8"/>
        <v>27.66</v>
      </c>
      <c r="BU6" s="22">
        <f t="shared" si="8"/>
        <v>42.5</v>
      </c>
      <c r="BV6" s="22">
        <f t="shared" si="8"/>
        <v>41.84</v>
      </c>
      <c r="BW6" s="22">
        <f t="shared" si="8"/>
        <v>41.44</v>
      </c>
      <c r="BX6" s="22">
        <f t="shared" si="8"/>
        <v>37.65</v>
      </c>
      <c r="BY6" s="22">
        <f t="shared" si="8"/>
        <v>37.31</v>
      </c>
      <c r="BZ6" s="21" t="str">
        <f>IF(BZ7="","",IF(BZ7="-","【-】","【"&amp;SUBSTITUTE(TEXT(BZ7,"#,##0.00"),"-","△")&amp;"】"))</f>
        <v>【49.51】</v>
      </c>
      <c r="CA6" s="22">
        <f>IF(CA7="",NA(),CA7)</f>
        <v>1295.9100000000001</v>
      </c>
      <c r="CB6" s="22">
        <f t="shared" ref="CB6:CJ6" si="9">IF(CB7="",NA(),CB7)</f>
        <v>1782.87</v>
      </c>
      <c r="CC6" s="22">
        <f t="shared" si="9"/>
        <v>1175.3</v>
      </c>
      <c r="CD6" s="22">
        <f t="shared" si="9"/>
        <v>1001.65</v>
      </c>
      <c r="CE6" s="22">
        <f t="shared" si="9"/>
        <v>1602.99</v>
      </c>
      <c r="CF6" s="22">
        <f t="shared" si="9"/>
        <v>377.72</v>
      </c>
      <c r="CG6" s="22">
        <f t="shared" si="9"/>
        <v>390.47</v>
      </c>
      <c r="CH6" s="22">
        <f t="shared" si="9"/>
        <v>403.61</v>
      </c>
      <c r="CI6" s="22">
        <f t="shared" si="9"/>
        <v>442.82</v>
      </c>
      <c r="CJ6" s="22">
        <f t="shared" si="9"/>
        <v>425.76</v>
      </c>
      <c r="CK6" s="21" t="str">
        <f>IF(CK7="","",IF(CK7="-","【-】","【"&amp;SUBSTITUTE(TEXT(CK7,"#,##0.00"),"-","△")&amp;"】"))</f>
        <v>【317.14】</v>
      </c>
      <c r="CL6" s="22">
        <f>IF(CL7="",NA(),CL7)</f>
        <v>23.37</v>
      </c>
      <c r="CM6" s="22">
        <f t="shared" ref="CM6:CU6" si="10">IF(CM7="",NA(),CM7)</f>
        <v>23.43</v>
      </c>
      <c r="CN6" s="22">
        <f t="shared" si="10"/>
        <v>23.43</v>
      </c>
      <c r="CO6" s="22">
        <f t="shared" si="10"/>
        <v>23.43</v>
      </c>
      <c r="CP6" s="22">
        <f t="shared" si="10"/>
        <v>23.37</v>
      </c>
      <c r="CQ6" s="22">
        <f t="shared" si="10"/>
        <v>48.01</v>
      </c>
      <c r="CR6" s="22">
        <f t="shared" si="10"/>
        <v>49.08</v>
      </c>
      <c r="CS6" s="22">
        <f t="shared" si="10"/>
        <v>51.46</v>
      </c>
      <c r="CT6" s="22">
        <f t="shared" si="10"/>
        <v>51.84</v>
      </c>
      <c r="CU6" s="22">
        <f t="shared" si="10"/>
        <v>52.34</v>
      </c>
      <c r="CV6" s="21" t="str">
        <f>IF(CV7="","",IF(CV7="-","【-】","【"&amp;SUBSTITUTE(TEXT(CV7,"#,##0.00"),"-","△")&amp;"】"))</f>
        <v>【55.00】</v>
      </c>
      <c r="CW6" s="22">
        <f>IF(CW7="",NA(),CW7)</f>
        <v>84.1</v>
      </c>
      <c r="CX6" s="22">
        <f t="shared" ref="CX6:DF6" si="11">IF(CX7="",NA(),CX7)</f>
        <v>84.1</v>
      </c>
      <c r="CY6" s="22">
        <f t="shared" si="11"/>
        <v>84.1</v>
      </c>
      <c r="CZ6" s="22">
        <f t="shared" si="11"/>
        <v>84.1</v>
      </c>
      <c r="DA6" s="22">
        <f t="shared" si="11"/>
        <v>84.1</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19.63</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463035</v>
      </c>
      <c r="D7" s="24">
        <v>47</v>
      </c>
      <c r="E7" s="24">
        <v>1</v>
      </c>
      <c r="F7" s="24">
        <v>0</v>
      </c>
      <c r="G7" s="24">
        <v>0</v>
      </c>
      <c r="H7" s="24" t="s">
        <v>96</v>
      </c>
      <c r="I7" s="24" t="s">
        <v>97</v>
      </c>
      <c r="J7" s="24" t="s">
        <v>98</v>
      </c>
      <c r="K7" s="24" t="s">
        <v>99</v>
      </c>
      <c r="L7" s="24" t="s">
        <v>100</v>
      </c>
      <c r="M7" s="24" t="s">
        <v>101</v>
      </c>
      <c r="N7" s="25" t="s">
        <v>102</v>
      </c>
      <c r="O7" s="25" t="s">
        <v>103</v>
      </c>
      <c r="P7" s="25">
        <v>100</v>
      </c>
      <c r="Q7" s="25">
        <v>2360</v>
      </c>
      <c r="R7" s="25">
        <v>364</v>
      </c>
      <c r="S7" s="25">
        <v>31.39</v>
      </c>
      <c r="T7" s="25">
        <v>11.6</v>
      </c>
      <c r="U7" s="25">
        <v>331</v>
      </c>
      <c r="V7" s="25">
        <v>31.75</v>
      </c>
      <c r="W7" s="25">
        <v>10.43</v>
      </c>
      <c r="X7" s="25">
        <v>75.97</v>
      </c>
      <c r="Y7" s="25">
        <v>85.79</v>
      </c>
      <c r="Z7" s="25">
        <v>81.64</v>
      </c>
      <c r="AA7" s="25">
        <v>78.540000000000006</v>
      </c>
      <c r="AB7" s="25">
        <v>79.5</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16160.28</v>
      </c>
      <c r="BF7" s="25">
        <v>12850.13</v>
      </c>
      <c r="BG7" s="25">
        <v>8562.83</v>
      </c>
      <c r="BH7" s="25">
        <v>5740.9</v>
      </c>
      <c r="BI7" s="25">
        <v>3938.5</v>
      </c>
      <c r="BJ7" s="25">
        <v>1183.92</v>
      </c>
      <c r="BK7" s="25">
        <v>1128.72</v>
      </c>
      <c r="BL7" s="25">
        <v>1125.25</v>
      </c>
      <c r="BM7" s="25">
        <v>1157.05</v>
      </c>
      <c r="BN7" s="25">
        <v>1228.8</v>
      </c>
      <c r="BO7" s="25">
        <v>1045.2</v>
      </c>
      <c r="BP7" s="25">
        <v>8.8800000000000008</v>
      </c>
      <c r="BQ7" s="25">
        <v>8.01</v>
      </c>
      <c r="BR7" s="25">
        <v>17.98</v>
      </c>
      <c r="BS7" s="25">
        <v>30.96</v>
      </c>
      <c r="BT7" s="25">
        <v>27.66</v>
      </c>
      <c r="BU7" s="25">
        <v>42.5</v>
      </c>
      <c r="BV7" s="25">
        <v>41.84</v>
      </c>
      <c r="BW7" s="25">
        <v>41.44</v>
      </c>
      <c r="BX7" s="25">
        <v>37.65</v>
      </c>
      <c r="BY7" s="25">
        <v>37.31</v>
      </c>
      <c r="BZ7" s="25">
        <v>49.51</v>
      </c>
      <c r="CA7" s="25">
        <v>1295.9100000000001</v>
      </c>
      <c r="CB7" s="25">
        <v>1782.87</v>
      </c>
      <c r="CC7" s="25">
        <v>1175.3</v>
      </c>
      <c r="CD7" s="25">
        <v>1001.65</v>
      </c>
      <c r="CE7" s="25">
        <v>1602.99</v>
      </c>
      <c r="CF7" s="25">
        <v>377.72</v>
      </c>
      <c r="CG7" s="25">
        <v>390.47</v>
      </c>
      <c r="CH7" s="25">
        <v>403.61</v>
      </c>
      <c r="CI7" s="25">
        <v>442.82</v>
      </c>
      <c r="CJ7" s="25">
        <v>425.76</v>
      </c>
      <c r="CK7" s="25">
        <v>317.14</v>
      </c>
      <c r="CL7" s="25">
        <v>23.37</v>
      </c>
      <c r="CM7" s="25">
        <v>23.43</v>
      </c>
      <c r="CN7" s="25">
        <v>23.43</v>
      </c>
      <c r="CO7" s="25">
        <v>23.43</v>
      </c>
      <c r="CP7" s="25">
        <v>23.37</v>
      </c>
      <c r="CQ7" s="25">
        <v>48.01</v>
      </c>
      <c r="CR7" s="25">
        <v>49.08</v>
      </c>
      <c r="CS7" s="25">
        <v>51.46</v>
      </c>
      <c r="CT7" s="25">
        <v>51.84</v>
      </c>
      <c r="CU7" s="25">
        <v>52.34</v>
      </c>
      <c r="CV7" s="25">
        <v>55</v>
      </c>
      <c r="CW7" s="25">
        <v>84.1</v>
      </c>
      <c r="CX7" s="25">
        <v>84.1</v>
      </c>
      <c r="CY7" s="25">
        <v>84.1</v>
      </c>
      <c r="CZ7" s="25">
        <v>84.1</v>
      </c>
      <c r="DA7" s="25">
        <v>84.1</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19.63</v>
      </c>
      <c r="EE7" s="25">
        <v>0</v>
      </c>
      <c r="EF7" s="25">
        <v>0</v>
      </c>
      <c r="EG7" s="25">
        <v>0</v>
      </c>
      <c r="EH7" s="25">
        <v>0</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112</v>
      </c>
      <c r="F13" t="s">
        <v>111</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2025-02-06T07:58:20Z</cp:lastPrinted>
  <dcterms:created xsi:type="dcterms:W3CDTF">2025-01-24T06:41:22Z</dcterms:created>
  <dcterms:modified xsi:type="dcterms:W3CDTF">2025-02-25T02:02:28Z</dcterms:modified>
  <cp:category/>
</cp:coreProperties>
</file>