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7 南九州市（済）○\"/>
    </mc:Choice>
  </mc:AlternateContent>
  <xr:revisionPtr revIDLastSave="0" documentId="13_ncr:1_{B35A1014-9CD5-49EE-ABD7-7179C775095F}" xr6:coauthVersionLast="36" xr6:coauthVersionMax="47" xr10:uidLastSave="{00000000-0000-0000-0000-000000000000}"/>
  <workbookProtection workbookAlgorithmName="SHA-512" workbookHashValue="uJ3zf9HSbo7h9O01ofZCT0tG7oV3LZz9ZeYw8F5v0qJE8bvXxr8Qp3r5XmdFj6FXRJJe2ByEWEUl2EjHIB8bhA==" workbookSaltValue="8i1dEH2jy7TgAAkjMG7t/g=="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B10" i="4"/>
  <c r="BB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<sst xmlns="http://schemas.openxmlformats.org/spreadsheetml/2006/main" count="228" uniqueCount="114">
  <si>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</si>
  <si>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</si>
  <si>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</si>
  <si>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</si>
  <si>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</si>
  <si>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</si>
  <si>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</si>
  <si>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</si>
  <si>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</si>
  <si>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</si>
  <si>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</si>
  <si>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</si>
  <si>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</si>
  <si>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</si>
  <si>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</si>
  <si>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</si>
  <si>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</si>
  <si>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</si>
  <si>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</si>
  <si>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</si>
  <si>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</si>
  <si>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</si>
  <si>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</si>
  <si>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</si>
  <si>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</si>
  <si>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</si>
  <si>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</si>
  <si>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</si>
  <si>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</si>
  <si>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</si>
  <si>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</si>
  <si>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</si>
  <si>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</si>
  <si>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</si>
  <si>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</si>
  <si>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</si>
  <si>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</si>
  <si>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</si>
  <si>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</si>
  <si>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</si>
  <si>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</si>
  <si>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</si>
  <si>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</si>
  <si>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</si>
  <si>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</si>
  <si>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</si>
  <si>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</si>
  <si>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</si>
  <si>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</si>
  <si>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</si>
  <si>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</si>
  <si>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</si>
  <si>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</si>
  <si>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</si>
  <si>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</si>
  <si>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</si>
  <si>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</si>
  <si>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</si>
  <si>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</si>
  <si>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</si>
  <si>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</si>
  <si>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</si>
  <si>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</si>
  <si>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</si>
  <si>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</si>
  <si>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</si>
  <si>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</si>
  <si>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</si>
  <si>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</si>
  <si>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</si>
  <si>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</si>
  <si>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</si>
  <si>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</si>
  <si>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</si>
  <si>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</si>
  <si>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</si>
  <si>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</si>
  <si>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</si>
  <si>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</si>
  <si>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</si>
  <si>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</si>
  <si>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</si>
  <si>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</si>
  <si>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</si>
  <si>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</si>
  <si>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</si>
  <si>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</si>
  <si>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</si>
  <si>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</si>
  <si>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</si>
  <si>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</si>
  <si>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</si>
  <si>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</si>
  <si>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南九州市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</si>
  <si>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</si>
  <si>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</si>
  <si>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</si>
  <si>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</si>
  <si>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</si>
  <si>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</si>
  <si>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</si>
  <si>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</si>
  <si>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</si>
  <si>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</si>
  <si>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</si>
  <si>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</si>
  <si>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</si>
  <si>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</si>
  <si>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</si>
  <si>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</si>
  <si>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</si>
  <si>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令和4年度に実施した料金改定により改善され，令和5年度は類似団体を上回った。
②累積欠損金比率
　欠損金は発生していない。
③流動比率
　料金改定に伴い，改善傾向にあるが，類似団体を大きく下回っている。流動負債を圧縮し，流動比率の改善を図る。
④企業債残高対給水収益比率
　企業債残高の減少，料金改定による給水収益の増加により，大きく下がった。今後も計画的で適切な借入に留意していく。
⑤料金回収率
　料金改定により改善され，類似団体を上回っているが，依然として100％は下回っている。物価高騰等による経費の増加が見込まれるため，経営戦略の見直しが必要である。
⑥給水原価
　類似団体より低く抑えられているが，維持管理費は増加傾向にあるため，今後もコスト縮減に努めていく。
⑦施設利用率
　類似団体と比べ，有効利用が図られており，適正規模であると判断する。
⑧有収率
　ここ数年横ばいで推移しているが，管路の漏水が多発していることから，漏水調査，管路更新等により改善していく必要がある。</t>
    <rPh sb="9" eb="11">
      <t>レイワ</t>
    </rPh>
    <rPh sb="12" eb="14">
      <t>ネンド</t>
    </rPh>
    <rPh sb="15" eb="17">
      <t>ジッシ</t>
    </rPh>
    <rPh sb="19" eb="23">
      <t>リョウキンカイテイ</t>
    </rPh>
    <rPh sb="26" eb="28">
      <t>カイゼン</t>
    </rPh>
    <rPh sb="31" eb="33">
      <t>レイワ</t>
    </rPh>
    <rPh sb="34" eb="36">
      <t>ネンド</t>
    </rPh>
    <rPh sb="42" eb="44">
      <t>ウワマワ</t>
    </rPh>
    <rPh sb="78" eb="82">
      <t>リョウキンカイテイ</t>
    </rPh>
    <rPh sb="83" eb="84">
      <t>トモナ</t>
    </rPh>
    <rPh sb="86" eb="88">
      <t>カイゼン</t>
    </rPh>
    <rPh sb="88" eb="90">
      <t>ケイコウ</t>
    </rPh>
    <rPh sb="95" eb="99">
      <t>ルイジダンタイ</t>
    </rPh>
    <rPh sb="100" eb="101">
      <t>オオ</t>
    </rPh>
    <rPh sb="103" eb="105">
      <t>シタマワ</t>
    </rPh>
    <rPh sb="110" eb="114">
      <t>リュウドウフサイ</t>
    </rPh>
    <rPh sb="115" eb="117">
      <t>アッシュク</t>
    </rPh>
    <rPh sb="119" eb="123">
      <t>リュウドウヒリツ</t>
    </rPh>
    <rPh sb="124" eb="126">
      <t>カイゼン</t>
    </rPh>
    <rPh sb="127" eb="128">
      <t>ハカ</t>
    </rPh>
    <rPh sb="146" eb="149">
      <t>キギョウサイ</t>
    </rPh>
    <rPh sb="149" eb="151">
      <t>ザンダカ</t>
    </rPh>
    <rPh sb="152" eb="154">
      <t>ゲンショウ</t>
    </rPh>
    <rPh sb="155" eb="159">
      <t>リョウキンカイテイ</t>
    </rPh>
    <rPh sb="162" eb="166">
      <t>キュウスイシュウエキ</t>
    </rPh>
    <rPh sb="173" eb="174">
      <t>オオ</t>
    </rPh>
    <rPh sb="176" eb="177">
      <t>サ</t>
    </rPh>
    <rPh sb="181" eb="183">
      <t>コンゴ</t>
    </rPh>
    <rPh sb="184" eb="187">
      <t>ケイカクテキ</t>
    </rPh>
    <rPh sb="188" eb="190">
      <t>テキセツ</t>
    </rPh>
    <rPh sb="191" eb="193">
      <t>カリイレ</t>
    </rPh>
    <rPh sb="194" eb="196">
      <t>リュウイ</t>
    </rPh>
    <rPh sb="210" eb="214">
      <t>リョウキンカイテイ</t>
    </rPh>
    <rPh sb="217" eb="219">
      <t>カイゼン</t>
    </rPh>
    <rPh sb="222" eb="226">
      <t>ルイジダンタイ</t>
    </rPh>
    <rPh sb="227" eb="229">
      <t>ウワマワ</t>
    </rPh>
    <rPh sb="235" eb="237">
      <t>イゼン</t>
    </rPh>
    <rPh sb="252" eb="256">
      <t>ブッカコウトウ</t>
    </rPh>
    <rPh sb="256" eb="257">
      <t>ナド</t>
    </rPh>
    <rPh sb="260" eb="262">
      <t>ケイヒ</t>
    </rPh>
    <rPh sb="263" eb="265">
      <t>ゾウカ</t>
    </rPh>
    <rPh sb="266" eb="268">
      <t>ミコ</t>
    </rPh>
    <rPh sb="297" eb="299">
      <t>ルイジ</t>
    </rPh>
    <rPh sb="299" eb="301">
      <t>ダンタイ</t>
    </rPh>
    <rPh sb="303" eb="304">
      <t>ヒク</t>
    </rPh>
    <rPh sb="305" eb="306">
      <t>オサ</t>
    </rPh>
    <rPh sb="314" eb="316">
      <t>イジ</t>
    </rPh>
    <rPh sb="316" eb="319">
      <t>カンリヒ</t>
    </rPh>
    <rPh sb="320" eb="322">
      <t>ゾウカ</t>
    </rPh>
    <rPh sb="322" eb="324">
      <t>ケイコウ</t>
    </rPh>
    <rPh sb="330" eb="332">
      <t>コンゴ</t>
    </rPh>
    <rPh sb="336" eb="338">
      <t>シュクゲン</t>
    </rPh>
    <rPh sb="339" eb="340">
      <t>ツト</t>
    </rPh>
    <rPh sb="354" eb="356">
      <t>ルイジ</t>
    </rPh>
    <rPh sb="356" eb="358">
      <t>ダンタイ</t>
    </rPh>
    <rPh sb="359" eb="360">
      <t>クラ</t>
    </rPh>
    <rPh sb="427" eb="429">
      <t>ロウスイ</t>
    </rPh>
    <rPh sb="429" eb="431">
      <t>チョウサ</t>
    </rPh>
    <rPh sb="436" eb="437">
      <t>ナド</t>
    </rPh>
    <phoneticPr fontId="4"/>
  </si>
  <si>
    <t>①有形固定資産減価償却率
　年々，類似団体との差が小さくなり，施設の老朽化に更新が進んでいない状況である。厳しい財政状況であるが可能な限り計画的に更新していく。
②管路経年化率
　耐用年数を超えた老朽管が多く，類似団体を上回っている。今後10年間で耐用年数を超える管路が多く控えており，管路更新を重点的に更新していく必要がある。
③管路更新率
　資材高騰等の影響もあり，計画的な管路更新ができず，近年は類似団体より低くなっている。財源確保が厳しい状況だが，可能な限り更新に努めていく。</t>
    <rPh sb="14" eb="16">
      <t>ネンネン</t>
    </rPh>
    <rPh sb="17" eb="19">
      <t>ルイジ</t>
    </rPh>
    <rPh sb="19" eb="21">
      <t>ダンタイ</t>
    </rPh>
    <rPh sb="23" eb="24">
      <t>サ</t>
    </rPh>
    <rPh sb="25" eb="26">
      <t>チイ</t>
    </rPh>
    <rPh sb="38" eb="40">
      <t>コウシン</t>
    </rPh>
    <rPh sb="47" eb="49">
      <t>ジョウキョウ</t>
    </rPh>
    <rPh sb="53" eb="54">
      <t>キビ</t>
    </rPh>
    <rPh sb="56" eb="60">
      <t>ザイセイジョウキョウ</t>
    </rPh>
    <rPh sb="64" eb="66">
      <t>カノウ</t>
    </rPh>
    <rPh sb="67" eb="68">
      <t>カギ</t>
    </rPh>
    <rPh sb="73" eb="75">
      <t>コウシン</t>
    </rPh>
    <rPh sb="86" eb="87">
      <t>カ</t>
    </rPh>
    <rPh sb="105" eb="107">
      <t>ルイジ</t>
    </rPh>
    <rPh sb="107" eb="109">
      <t>ダンタイ</t>
    </rPh>
    <rPh sb="117" eb="119">
      <t>コンゴ</t>
    </rPh>
    <rPh sb="121" eb="123">
      <t>ネンカン</t>
    </rPh>
    <rPh sb="124" eb="128">
      <t>タイヨウネンスウ</t>
    </rPh>
    <rPh sb="129" eb="130">
      <t>コ</t>
    </rPh>
    <rPh sb="132" eb="134">
      <t>カンロ</t>
    </rPh>
    <rPh sb="135" eb="136">
      <t>オオ</t>
    </rPh>
    <rPh sb="137" eb="138">
      <t>ヒカ</t>
    </rPh>
    <rPh sb="143" eb="147">
      <t>カンロコウシン</t>
    </rPh>
    <rPh sb="148" eb="151">
      <t>ジュウテンテキ</t>
    </rPh>
    <rPh sb="173" eb="177">
      <t>シザイコウトウ</t>
    </rPh>
    <rPh sb="177" eb="178">
      <t>ナド</t>
    </rPh>
    <rPh sb="179" eb="181">
      <t>エイキョウ</t>
    </rPh>
    <rPh sb="185" eb="188">
      <t>ケイカクテキ</t>
    </rPh>
    <rPh sb="189" eb="191">
      <t>カンロ</t>
    </rPh>
    <rPh sb="191" eb="193">
      <t>コウシン</t>
    </rPh>
    <rPh sb="198" eb="200">
      <t>キンネン</t>
    </rPh>
    <rPh sb="201" eb="203">
      <t>ルイジ</t>
    </rPh>
    <rPh sb="203" eb="205">
      <t>ダンタイ</t>
    </rPh>
    <rPh sb="207" eb="208">
      <t>ヒク</t>
    </rPh>
    <rPh sb="215" eb="217">
      <t>ザイゲン</t>
    </rPh>
    <rPh sb="217" eb="219">
      <t>カクホ</t>
    </rPh>
    <rPh sb="220" eb="221">
      <t>キビ</t>
    </rPh>
    <rPh sb="223" eb="225">
      <t>ジョウキョウ</t>
    </rPh>
    <rPh sb="228" eb="230">
      <t>カノウ</t>
    </rPh>
    <rPh sb="231" eb="232">
      <t>カギ</t>
    </rPh>
    <rPh sb="233" eb="235">
      <t>コウシン</t>
    </rPh>
    <rPh sb="236" eb="237">
      <t>ツト</t>
    </rPh>
    <phoneticPr fontId="4"/>
  </si>
  <si>
    <t>　給水人口の減少とともに，給水収益は年々減少していく一方，物価高騰や施設の老朽化による維持管理費の増加など，経営状況は年々厳しい状況にある。
　令和4年度に実施した料金改定により，給水収益の増加が図られ，いくつかの指標は改善されたが，物価高騰等の影響により経営状況はきびしくなると予想される。
　令和2年度に策定した経営戦略の見直しを早急に行い，料金改定を含めた収入の確保，施設規模の見直しやコスト縮減など，経営の安定化を図りながら，老朽管を含めた計画的な施設の更新を進めていかなければならない。</t>
    <rPh sb="29" eb="33">
      <t>ブッカコウトウ</t>
    </rPh>
    <rPh sb="49" eb="51">
      <t>ゾウカ</t>
    </rPh>
    <rPh sb="59" eb="61">
      <t>ネンネン</t>
    </rPh>
    <rPh sb="61" eb="62">
      <t>キビ</t>
    </rPh>
    <rPh sb="64" eb="66">
      <t>ジョウキョウ</t>
    </rPh>
    <rPh sb="72" eb="74">
      <t>レイワ</t>
    </rPh>
    <rPh sb="75" eb="77">
      <t>ネンド</t>
    </rPh>
    <rPh sb="78" eb="80">
      <t>ジッシ</t>
    </rPh>
    <rPh sb="82" eb="86">
      <t>リョウキンカイテイ</t>
    </rPh>
    <rPh sb="90" eb="94">
      <t>キュウスイシュウエキ</t>
    </rPh>
    <rPh sb="95" eb="97">
      <t>ゾウカ</t>
    </rPh>
    <rPh sb="98" eb="99">
      <t>ハカ</t>
    </rPh>
    <rPh sb="107" eb="109">
      <t>シヒョウ</t>
    </rPh>
    <rPh sb="110" eb="112">
      <t>カイゼン</t>
    </rPh>
    <rPh sb="117" eb="121">
      <t>ブッカコウトウ</t>
    </rPh>
    <rPh sb="121" eb="122">
      <t>ナド</t>
    </rPh>
    <rPh sb="123" eb="125">
      <t>エイキョウ</t>
    </rPh>
    <rPh sb="128" eb="130">
      <t>ケイエイ</t>
    </rPh>
    <rPh sb="130" eb="132">
      <t>ジョウキョウ</t>
    </rPh>
    <rPh sb="140" eb="142">
      <t>ヨソウ</t>
    </rPh>
    <rPh sb="148" eb="150">
      <t>レイワ</t>
    </rPh>
    <rPh sb="151" eb="153">
      <t>ネンド</t>
    </rPh>
    <rPh sb="154" eb="156">
      <t>サクテイ</t>
    </rPh>
    <rPh sb="158" eb="162">
      <t>ケイエイセンリャク</t>
    </rPh>
    <rPh sb="163" eb="165">
      <t>ミナオ</t>
    </rPh>
    <rPh sb="167" eb="169">
      <t>ソウキュウ</t>
    </rPh>
    <rPh sb="170" eb="171">
      <t>オコナ</t>
    </rPh>
    <rPh sb="173" eb="177">
      <t>リョウキンカイテイ</t>
    </rPh>
    <rPh sb="178" eb="179">
      <t>フク</t>
    </rPh>
    <rPh sb="181" eb="183">
      <t>シュウニュウ</t>
    </rPh>
    <rPh sb="184" eb="186">
      <t>カクホ</t>
    </rPh>
    <rPh sb="187" eb="189">
      <t>シセツ</t>
    </rPh>
    <rPh sb="189" eb="191">
      <t>キボ</t>
    </rPh>
    <rPh sb="192" eb="194">
      <t>ミナオ</t>
    </rPh>
    <rPh sb="199" eb="201">
      <t>シュクゲン</t>
    </rPh>
    <rPh sb="217" eb="220">
      <t>ロウキュウカン</t>
    </rPh>
    <rPh sb="234" eb="2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</si>
</sst>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c:v>
                </c:pt>
                <c:pt idx="1">
                  <c:v>0.61</c:v>
                </c:pt>
                <c:pt idx="2">
                  <c:v>0.4</c:v>
                </c:pt>
                <c:pt idx="3">
                  <c:v>0.43</c:v>
                </c:pt>
                <c:pt idx="4">
                  <c:v>0.33</c:v>
                </c:pt>
              </c:numCache>
            </c:numRef>
          </c:val>
          <c:extLst>
            <c:ext xmlns:c16="http://schemas.microsoft.com/office/drawing/2014/chart" uri="{C3380CC4-5D6E-409C-BE32-E72D297353CC}">
              <c16:uniqueId val="{00000000-CC34-4866-90EC-BD2AFC14955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CC34-4866-90EC-BD2AFC14955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66.91</c:v>
                </c:pt>
                <c:pt idx="1">
                  <c:v>68.13</c:v>
                </c:pt>
                <c:pt idx="2">
                  <c:v>68.099999999999994</c:v>
                </c:pt>
                <c:pt idx="3">
                  <c:v>65.64</c:v>
                </c:pt>
                <c:pt idx="4">
                  <c:v>63.76</c:v>
                </c:pt>
              </c:numCache>
            </c:numRef>
          </c:val>
          <c:extLst>
            <c:ext xmlns:c16="http://schemas.microsoft.com/office/drawing/2014/chart" uri="{C3380CC4-5D6E-409C-BE32-E72D297353CC}">
              <c16:uniqueId val="{00000000-E1BC-4967-91B3-8C08492C25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E1BC-4967-91B3-8C08492C25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90.28</c:v>
                </c:pt>
                <c:pt idx="1">
                  <c:v>88.79</c:v>
                </c:pt>
                <c:pt idx="2">
                  <c:v>87.46</c:v>
                </c:pt>
                <c:pt idx="3">
                  <c:v>88.57</c:v>
                </c:pt>
                <c:pt idx="4">
                  <c:v>87.72</c:v>
                </c:pt>
              </c:numCache>
            </c:numRef>
          </c:val>
          <c:extLst>
            <c:ext xmlns:c16="http://schemas.microsoft.com/office/drawing/2014/chart" uri="{C3380CC4-5D6E-409C-BE32-E72D297353CC}">
              <c16:uniqueId val="{00000000-1890-45A8-BEDF-6ACE708E40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1890-45A8-BEDF-6ACE708E40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101.93</c:v>
                </c:pt>
                <c:pt idx="1">
                  <c:v>102.59</c:v>
                </c:pt>
                <c:pt idx="2">
                  <c:v>101</c:v>
                </c:pt>
                <c:pt idx="3">
                  <c:v>106.52</c:v>
                </c:pt>
                <c:pt idx="4">
                  <c:v>110.32</c:v>
                </c:pt>
              </c:numCache>
            </c:numRef>
          </c:val>
          <c:extLst>
            <c:ext xmlns:c16="http://schemas.microsoft.com/office/drawing/2014/chart" uri="{C3380CC4-5D6E-409C-BE32-E72D297353CC}">
              <c16:uniqueId val="{00000000-6A3E-433B-9151-76911B36618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6A3E-433B-9151-76911B36618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45.88</c:v>
                </c:pt>
                <c:pt idx="1">
                  <c:v>47.41</c:v>
                </c:pt>
                <c:pt idx="2">
                  <c:v>49.02</c:v>
                </c:pt>
                <c:pt idx="3">
                  <c:v>50.55</c:v>
                </c:pt>
                <c:pt idx="4">
                  <c:v>52.05</c:v>
                </c:pt>
              </c:numCache>
            </c:numRef>
          </c:val>
          <c:extLst>
            <c:ext xmlns:c16="http://schemas.microsoft.com/office/drawing/2014/chart" uri="{C3380CC4-5D6E-409C-BE32-E72D297353CC}">
              <c16:uniqueId val="{00000000-2A31-49EA-B87E-6C75A91B46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2A31-49EA-B87E-6C75A91B46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32.630000000000003</c:v>
                </c:pt>
                <c:pt idx="1">
                  <c:v>36.43</c:v>
                </c:pt>
                <c:pt idx="2">
                  <c:v>37.07</c:v>
                </c:pt>
                <c:pt idx="3">
                  <c:v>41.46</c:v>
                </c:pt>
                <c:pt idx="4">
                  <c:v>45.11</c:v>
                </c:pt>
              </c:numCache>
            </c:numRef>
          </c:val>
          <c:extLst>
            <c:ext xmlns:c16="http://schemas.microsoft.com/office/drawing/2014/chart" uri="{C3380CC4-5D6E-409C-BE32-E72D297353CC}">
              <c16:uniqueId val="{00000000-F03A-483C-8B92-20B44E1C3B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F03A-483C-8B92-20B44E1C3B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F0-4BD8-AF1C-66ADEEB4B3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4FF0-4BD8-AF1C-66ADEEB4B3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176.38</c:v>
                </c:pt>
                <c:pt idx="1">
                  <c:v>135.97</c:v>
                </c:pt>
                <c:pt idx="2">
                  <c:v>130.96</c:v>
                </c:pt>
                <c:pt idx="3">
                  <c:v>154.54</c:v>
                </c:pt>
                <c:pt idx="4">
                  <c:v>183.47</c:v>
                </c:pt>
              </c:numCache>
            </c:numRef>
          </c:val>
          <c:extLst>
            <c:ext xmlns:c16="http://schemas.microsoft.com/office/drawing/2014/chart" uri="{C3380CC4-5D6E-409C-BE32-E72D297353CC}">
              <c16:uniqueId val="{00000000-2996-4232-948B-F012731725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2996-4232-948B-F012731725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416.63</c:v>
                </c:pt>
                <c:pt idx="1">
                  <c:v>404.67</c:v>
                </c:pt>
                <c:pt idx="2">
                  <c:v>404.63</c:v>
                </c:pt>
                <c:pt idx="3">
                  <c:v>363.43</c:v>
                </c:pt>
                <c:pt idx="4">
                  <c:v>360.23</c:v>
                </c:pt>
              </c:numCache>
            </c:numRef>
          </c:val>
          <c:extLst>
            <c:ext xmlns:c16="http://schemas.microsoft.com/office/drawing/2014/chart" uri="{C3380CC4-5D6E-409C-BE32-E72D297353CC}">
              <c16:uniqueId val="{00000000-EAE7-4E37-A4A7-1B28CFD3A7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EAE7-4E37-A4A7-1B28CFD3A7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89.79</c:v>
                </c:pt>
                <c:pt idx="1">
                  <c:v>90.08</c:v>
                </c:pt>
                <c:pt idx="2">
                  <c:v>89.36</c:v>
                </c:pt>
                <c:pt idx="3">
                  <c:v>95.86</c:v>
                </c:pt>
                <c:pt idx="4">
                  <c:v>97.08</c:v>
                </c:pt>
              </c:numCache>
            </c:numRef>
          </c:val>
          <c:extLst>
            <c:ext xmlns:c16="http://schemas.microsoft.com/office/drawing/2014/chart" uri="{C3380CC4-5D6E-409C-BE32-E72D297353CC}">
              <c16:uniqueId val="{00000000-E8EB-4E70-9B5E-F567D4775A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E8EB-4E70-9B5E-F567D4775A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141.38999999999999</c:v>
                </c:pt>
                <c:pt idx="1">
                  <c:v>141.03</c:v>
                </c:pt>
                <c:pt idx="2">
                  <c:v>142.34</c:v>
                </c:pt>
                <c:pt idx="3">
                  <c:v>150.35</c:v>
                </c:pt>
                <c:pt idx="4">
                  <c:v>154.66999999999999</c:v>
                </c:pt>
              </c:numCache>
            </c:numRef>
          </c:val>
          <c:extLst>
            <c:ext xmlns:c16="http://schemas.microsoft.com/office/drawing/2014/chart" uri="{C3380CC4-5D6E-409C-BE32-E72D297353CC}">
              <c16:uniqueId val="{00000000-5610-4B21-879F-E9F900B06F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5610-4B21-879F-E9F900B06F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南九州市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32079</v>
      </c>
      <c r="AM8" s="44"/>
      <c r="AN8" s="44"/>
      <c r="AO8" s="44"/>
      <c r="AP8" s="44"/>
      <c r="AQ8" s="44"/>
      <c r="AR8" s="44"/>
      <c r="AS8" s="44"/>
      <c r="AT8" s="45">
        <f>データ!$S$6</f>
        <v>357.91</v>
      </c>
      <c r="AU8" s="46"/>
      <c r="AV8" s="46"/>
      <c r="AW8" s="46"/>
      <c r="AX8" s="46"/>
      <c r="AY8" s="46"/>
      <c r="AZ8" s="46"/>
      <c r="BA8" s="46"/>
      <c r="BB8" s="47">
        <f>データ!$T$6</f>
        <v>89.63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63.61</v>
      </c>
      <c r="J10" s="46"/>
      <c r="K10" s="46"/>
      <c r="L10" s="46"/>
      <c r="M10" s="46"/>
      <c r="N10" s="46"/>
      <c r="O10" s="80"/>
      <c r="P10" s="47">
        <f>データ!$P$6</f>
        <v>99.57</v>
      </c>
      <c r="Q10" s="47"/>
      <c r="R10" s="47"/>
      <c r="S10" s="47"/>
      <c r="T10" s="47"/>
      <c r="U10" s="47"/>
      <c r="V10" s="47"/>
      <c r="W10" s="44">
        <f>データ!$Q$6</f>
        <v>2750</v>
      </c>
      <c r="X10" s="44"/>
      <c r="Y10" s="44"/>
      <c r="Z10" s="44"/>
      <c r="AA10" s="44"/>
      <c r="AB10" s="44"/>
      <c r="AC10" s="44"/>
      <c r="AD10" s="2"/>
      <c r="AE10" s="2"/>
      <c r="AF10" s="2"/>
      <c r="AG10" s="2"/>
      <c r="AH10" s="2"/>
      <c r="AI10" s="2"/>
      <c r="AJ10" s="2"/>
      <c r="AK10" s="2"/>
      <c r="AL10" s="44">
        <f>データ!$U$6</f>
        <v>31626</v>
      </c>
      <c r="AM10" s="44"/>
      <c r="AN10" s="44"/>
      <c r="AO10" s="44"/>
      <c r="AP10" s="44"/>
      <c r="AQ10" s="44"/>
      <c r="AR10" s="44"/>
      <c r="AS10" s="44"/>
      <c r="AT10" s="45">
        <f>データ!$V$6</f>
        <v>130.36000000000001</v>
      </c>
      <c r="AU10" s="46"/>
      <c r="AV10" s="46"/>
      <c r="AW10" s="46"/>
      <c r="AX10" s="46"/>
      <c r="AY10" s="46"/>
      <c r="AZ10" s="46"/>
      <c r="BA10" s="46"/>
      <c r="BB10" s="47">
        <f>データ!$W$6</f>
        <v>242.61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zFkD6xvScRSIXinhH2NBpSmyRxdvmB3QNT6iu68XV8GRPC07cSoytBXnQh2Wsh4UP+WOTcoVqnHOqvgMUGYZA==" saltValue="jynWrGB1biG2h8n4DNSCB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462233</v>
      </c>
      <c r="D6" s="20">
        <f t="shared" si="3"/>
        <v>46</v>
      </c>
      <c r="E6" s="20">
        <f t="shared" si="3"/>
        <v>1</v>
      </c>
      <c r="F6" s="20">
        <f t="shared" si="3"/>
        <v>0</v>
      </c>
      <c r="G6" s="20">
        <f t="shared" si="3"/>
        <v>1</v>
      </c>
      <c r="H6" s="20" t="str">
        <f t="shared" si="3"/>
        <v>鹿児島県　南九州市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63.61</v>
      </c>
      <c r="P6" s="21">
        <f t="shared" si="3"/>
        <v>99.57</v>
      </c>
      <c r="Q6" s="21">
        <f t="shared" si="3"/>
        <v>2750</v>
      </c>
      <c r="R6" s="21">
        <f t="shared" si="3"/>
        <v>32079</v>
      </c>
      <c r="S6" s="21">
        <f t="shared" si="3"/>
        <v>357.91</v>
      </c>
      <c r="T6" s="21">
        <f t="shared" si="3"/>
        <v>89.63</v>
      </c>
      <c r="U6" s="21">
        <f t="shared" si="3"/>
        <v>31626</v>
      </c>
      <c r="V6" s="21">
        <f t="shared" si="3"/>
        <v>130.36000000000001</v>
      </c>
      <c r="W6" s="21">
        <f t="shared" si="3"/>
        <v>242.61</v>
      </c>
      <c r="X6" s="22">
        <f>IF(X7="",NA(),X7)</f>
        <v>101.93</v>
      </c>
      <c r="Y6" s="22">
        <f t="shared" ref="Y6:AG6" si="4">IF(Y7="",NA(),Y7)</f>
        <v>102.59</v>
      </c>
      <c r="Z6" s="22">
        <f t="shared" si="4"/>
        <v>101</v>
      </c>
      <c r="AA6" s="22">
        <f t="shared" si="4"/>
        <v>106.52</v>
      </c>
      <c r="AB6" s="22">
        <f t="shared" si="4"/>
        <v>110.32</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176.38</v>
      </c>
      <c r="AU6" s="22">
        <f t="shared" ref="AU6:BC6" si="6">IF(AU7="",NA(),AU7)</f>
        <v>135.97</v>
      </c>
      <c r="AV6" s="22">
        <f t="shared" si="6"/>
        <v>130.96</v>
      </c>
      <c r="AW6" s="22">
        <f t="shared" si="6"/>
        <v>154.54</v>
      </c>
      <c r="AX6" s="22">
        <f t="shared" si="6"/>
        <v>183.47</v>
      </c>
      <c r="AY6" s="22">
        <f t="shared" si="6"/>
        <v>365.18</v>
      </c>
      <c r="AZ6" s="22">
        <f t="shared" si="6"/>
        <v>327.77</v>
      </c>
      <c r="BA6" s="22">
        <f t="shared" si="6"/>
        <v>338.02</v>
      </c>
      <c r="BB6" s="22">
        <f t="shared" si="6"/>
        <v>345.94</v>
      </c>
      <c r="BC6" s="22">
        <f t="shared" si="6"/>
        <v>329.7</v>
      </c>
      <c r="BD6" s="21" t="str">
        <f>IF(BD7="","",IF(BD7="-","【-】","【"&amp;SUBSTITUTE(TEXT(BD7,"#,##0.00"),"-","△")&amp;"】"))</f>
        <v>【243.36】</v>
      </c>
      <c r="BE6" s="22">
        <f>IF(BE7="",NA(),BE7)</f>
        <v>416.63</v>
      </c>
      <c r="BF6" s="22">
        <f t="shared" ref="BF6:BN6" si="7">IF(BF7="",NA(),BF7)</f>
        <v>404.67</v>
      </c>
      <c r="BG6" s="22">
        <f t="shared" si="7"/>
        <v>404.63</v>
      </c>
      <c r="BH6" s="22">
        <f t="shared" si="7"/>
        <v>363.43</v>
      </c>
      <c r="BI6" s="22">
        <f t="shared" si="7"/>
        <v>360.23</v>
      </c>
      <c r="BJ6" s="22">
        <f t="shared" si="7"/>
        <v>371.65</v>
      </c>
      <c r="BK6" s="22">
        <f t="shared" si="7"/>
        <v>397.1</v>
      </c>
      <c r="BL6" s="22">
        <f t="shared" si="7"/>
        <v>379.91</v>
      </c>
      <c r="BM6" s="22">
        <f t="shared" si="7"/>
        <v>386.61</v>
      </c>
      <c r="BN6" s="22">
        <f t="shared" si="7"/>
        <v>381.56</v>
      </c>
      <c r="BO6" s="21" t="str">
        <f>IF(BO7="","",IF(BO7="-","【-】","【"&amp;SUBSTITUTE(TEXT(BO7,"#,##0.00"),"-","△")&amp;"】"))</f>
        <v>【265.93】</v>
      </c>
      <c r="BP6" s="22">
        <f>IF(BP7="",NA(),BP7)</f>
        <v>89.79</v>
      </c>
      <c r="BQ6" s="22">
        <f t="shared" ref="BQ6:BY6" si="8">IF(BQ7="",NA(),BQ7)</f>
        <v>90.08</v>
      </c>
      <c r="BR6" s="22">
        <f t="shared" si="8"/>
        <v>89.36</v>
      </c>
      <c r="BS6" s="22">
        <f t="shared" si="8"/>
        <v>95.86</v>
      </c>
      <c r="BT6" s="22">
        <f t="shared" si="8"/>
        <v>97.08</v>
      </c>
      <c r="BU6" s="22">
        <f t="shared" si="8"/>
        <v>98.77</v>
      </c>
      <c r="BV6" s="22">
        <f t="shared" si="8"/>
        <v>95.79</v>
      </c>
      <c r="BW6" s="22">
        <f t="shared" si="8"/>
        <v>98.3</v>
      </c>
      <c r="BX6" s="22">
        <f t="shared" si="8"/>
        <v>93.82</v>
      </c>
      <c r="BY6" s="22">
        <f t="shared" si="8"/>
        <v>95.04</v>
      </c>
      <c r="BZ6" s="21" t="str">
        <f>IF(BZ7="","",IF(BZ7="-","【-】","【"&amp;SUBSTITUTE(TEXT(BZ7,"#,##0.00"),"-","△")&amp;"】"))</f>
        <v>【97.82】</v>
      </c>
      <c r="CA6" s="22">
        <f>IF(CA7="",NA(),CA7)</f>
        <v>141.38999999999999</v>
      </c>
      <c r="CB6" s="22">
        <f t="shared" ref="CB6:CJ6" si="9">IF(CB7="",NA(),CB7)</f>
        <v>141.03</v>
      </c>
      <c r="CC6" s="22">
        <f t="shared" si="9"/>
        <v>142.34</v>
      </c>
      <c r="CD6" s="22">
        <f t="shared" si="9"/>
        <v>150.35</v>
      </c>
      <c r="CE6" s="22">
        <f t="shared" si="9"/>
        <v>154.66999999999999</v>
      </c>
      <c r="CF6" s="22">
        <f t="shared" si="9"/>
        <v>173.67</v>
      </c>
      <c r="CG6" s="22">
        <f t="shared" si="9"/>
        <v>171.13</v>
      </c>
      <c r="CH6" s="22">
        <f t="shared" si="9"/>
        <v>173.7</v>
      </c>
      <c r="CI6" s="22">
        <f t="shared" si="9"/>
        <v>178.94</v>
      </c>
      <c r="CJ6" s="22">
        <f t="shared" si="9"/>
        <v>180.19</v>
      </c>
      <c r="CK6" s="21" t="str">
        <f>IF(CK7="","",IF(CK7="-","【-】","【"&amp;SUBSTITUTE(TEXT(CK7,"#,##0.00"),"-","△")&amp;"】"))</f>
        <v>【177.56】</v>
      </c>
      <c r="CL6" s="22">
        <f>IF(CL7="",NA(),CL7)</f>
        <v>66.91</v>
      </c>
      <c r="CM6" s="22">
        <f t="shared" ref="CM6:CU6" si="10">IF(CM7="",NA(),CM7)</f>
        <v>68.13</v>
      </c>
      <c r="CN6" s="22">
        <f t="shared" si="10"/>
        <v>68.099999999999994</v>
      </c>
      <c r="CO6" s="22">
        <f t="shared" si="10"/>
        <v>65.64</v>
      </c>
      <c r="CP6" s="22">
        <f t="shared" si="10"/>
        <v>63.76</v>
      </c>
      <c r="CQ6" s="22">
        <f t="shared" si="10"/>
        <v>59.67</v>
      </c>
      <c r="CR6" s="22">
        <f t="shared" si="10"/>
        <v>60.12</v>
      </c>
      <c r="CS6" s="22">
        <f t="shared" si="10"/>
        <v>60.34</v>
      </c>
      <c r="CT6" s="22">
        <f t="shared" si="10"/>
        <v>59.54</v>
      </c>
      <c r="CU6" s="22">
        <f t="shared" si="10"/>
        <v>59.26</v>
      </c>
      <c r="CV6" s="21" t="str">
        <f>IF(CV7="","",IF(CV7="-","【-】","【"&amp;SUBSTITUTE(TEXT(CV7,"#,##0.00"),"-","△")&amp;"】"))</f>
        <v>【59.81】</v>
      </c>
      <c r="CW6" s="22">
        <f>IF(CW7="",NA(),CW7)</f>
        <v>90.28</v>
      </c>
      <c r="CX6" s="22">
        <f t="shared" ref="CX6:DF6" si="11">IF(CX7="",NA(),CX7)</f>
        <v>88.79</v>
      </c>
      <c r="CY6" s="22">
        <f t="shared" si="11"/>
        <v>87.46</v>
      </c>
      <c r="CZ6" s="22">
        <f t="shared" si="11"/>
        <v>88.57</v>
      </c>
      <c r="DA6" s="22">
        <f t="shared" si="11"/>
        <v>87.72</v>
      </c>
      <c r="DB6" s="22">
        <f t="shared" si="11"/>
        <v>84.6</v>
      </c>
      <c r="DC6" s="22">
        <f t="shared" si="11"/>
        <v>84.24</v>
      </c>
      <c r="DD6" s="22">
        <f t="shared" si="11"/>
        <v>84.19</v>
      </c>
      <c r="DE6" s="22">
        <f t="shared" si="11"/>
        <v>83.93</v>
      </c>
      <c r="DF6" s="22">
        <f t="shared" si="11"/>
        <v>83.84</v>
      </c>
      <c r="DG6" s="21" t="str">
        <f>IF(DG7="","",IF(DG7="-","【-】","【"&amp;SUBSTITUTE(TEXT(DG7,"#,##0.00"),"-","△")&amp;"】"))</f>
        <v>【89.42】</v>
      </c>
      <c r="DH6" s="22">
        <f>IF(DH7="",NA(),DH7)</f>
        <v>45.88</v>
      </c>
      <c r="DI6" s="22">
        <f t="shared" ref="DI6:DQ6" si="12">IF(DI7="",NA(),DI7)</f>
        <v>47.41</v>
      </c>
      <c r="DJ6" s="22">
        <f t="shared" si="12"/>
        <v>49.02</v>
      </c>
      <c r="DK6" s="22">
        <f t="shared" si="12"/>
        <v>50.55</v>
      </c>
      <c r="DL6" s="22">
        <f t="shared" si="12"/>
        <v>52.05</v>
      </c>
      <c r="DM6" s="22">
        <f t="shared" si="12"/>
        <v>48.17</v>
      </c>
      <c r="DN6" s="22">
        <f t="shared" si="12"/>
        <v>48.83</v>
      </c>
      <c r="DO6" s="22">
        <f t="shared" si="12"/>
        <v>49.96</v>
      </c>
      <c r="DP6" s="22">
        <f t="shared" si="12"/>
        <v>50.82</v>
      </c>
      <c r="DQ6" s="22">
        <f t="shared" si="12"/>
        <v>51.82</v>
      </c>
      <c r="DR6" s="21" t="str">
        <f>IF(DR7="","",IF(DR7="-","【-】","【"&amp;SUBSTITUTE(TEXT(DR7,"#,##0.00"),"-","△")&amp;"】"))</f>
        <v>【52.02】</v>
      </c>
      <c r="DS6" s="22">
        <f>IF(DS7="",NA(),DS7)</f>
        <v>32.630000000000003</v>
      </c>
      <c r="DT6" s="22">
        <f t="shared" ref="DT6:EB6" si="13">IF(DT7="",NA(),DT7)</f>
        <v>36.43</v>
      </c>
      <c r="DU6" s="22">
        <f t="shared" si="13"/>
        <v>37.07</v>
      </c>
      <c r="DV6" s="22">
        <f t="shared" si="13"/>
        <v>41.46</v>
      </c>
      <c r="DW6" s="22">
        <f t="shared" si="13"/>
        <v>45.11</v>
      </c>
      <c r="DX6" s="22">
        <f t="shared" si="13"/>
        <v>17.12</v>
      </c>
      <c r="DY6" s="22">
        <f t="shared" si="13"/>
        <v>18.18</v>
      </c>
      <c r="DZ6" s="22">
        <f t="shared" si="13"/>
        <v>19.32</v>
      </c>
      <c r="EA6" s="22">
        <f t="shared" si="13"/>
        <v>21.16</v>
      </c>
      <c r="EB6" s="22">
        <f t="shared" si="13"/>
        <v>22.72</v>
      </c>
      <c r="EC6" s="21" t="str">
        <f>IF(EC7="","",IF(EC7="-","【-】","【"&amp;SUBSTITUTE(TEXT(EC7,"#,##0.00"),"-","△")&amp;"】"))</f>
        <v>【25.37】</v>
      </c>
      <c r="ED6" s="22">
        <f>IF(ED7="",NA(),ED7)</f>
        <v>0.6</v>
      </c>
      <c r="EE6" s="22">
        <f t="shared" ref="EE6:EM6" si="14">IF(EE7="",NA(),EE7)</f>
        <v>0.61</v>
      </c>
      <c r="EF6" s="22">
        <f t="shared" si="14"/>
        <v>0.4</v>
      </c>
      <c r="EG6" s="22">
        <f t="shared" si="14"/>
        <v>0.43</v>
      </c>
      <c r="EH6" s="22">
        <f t="shared" si="14"/>
        <v>0.33</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462233</v>
      </c>
      <c r="D7" s="24">
        <v>46</v>
      </c>
      <c r="E7" s="24">
        <v>1</v>
      </c>
      <c r="F7" s="24">
        <v>0</v>
      </c>
      <c r="G7" s="24">
        <v>1</v>
      </c>
      <c r="H7" s="24" t="s">
        <v>93</v>
      </c>
      <c r="I7" s="24" t="s">
        <v>94</v>
      </c>
      <c r="J7" s="24" t="s">
        <v>95</v>
      </c>
      <c r="K7" s="24" t="s">
        <v>96</v>
      </c>
      <c r="L7" s="24" t="s">
        <v>97</v>
      </c>
      <c r="M7" s="24" t="s">
        <v>98</v>
      </c>
      <c r="N7" s="25" t="s">
        <v>99</v>
      </c>
      <c r="O7" s="25">
        <v>63.61</v>
      </c>
      <c r="P7" s="25">
        <v>99.57</v>
      </c>
      <c r="Q7" s="25">
        <v>2750</v>
      </c>
      <c r="R7" s="25">
        <v>32079</v>
      </c>
      <c r="S7" s="25">
        <v>357.91</v>
      </c>
      <c r="T7" s="25">
        <v>89.63</v>
      </c>
      <c r="U7" s="25">
        <v>31626</v>
      </c>
      <c r="V7" s="25">
        <v>130.36000000000001</v>
      </c>
      <c r="W7" s="25">
        <v>242.61</v>
      </c>
      <c r="X7" s="25">
        <v>101.93</v>
      </c>
      <c r="Y7" s="25">
        <v>102.59</v>
      </c>
      <c r="Z7" s="25">
        <v>101</v>
      </c>
      <c r="AA7" s="25">
        <v>106.52</v>
      </c>
      <c r="AB7" s="25">
        <v>110.32</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176.38</v>
      </c>
      <c r="AU7" s="25">
        <v>135.97</v>
      </c>
      <c r="AV7" s="25">
        <v>130.96</v>
      </c>
      <c r="AW7" s="25">
        <v>154.54</v>
      </c>
      <c r="AX7" s="25">
        <v>183.47</v>
      </c>
      <c r="AY7" s="25">
        <v>365.18</v>
      </c>
      <c r="AZ7" s="25">
        <v>327.77</v>
      </c>
      <c r="BA7" s="25">
        <v>338.02</v>
      </c>
      <c r="BB7" s="25">
        <v>345.94</v>
      </c>
      <c r="BC7" s="25">
        <v>329.7</v>
      </c>
      <c r="BD7" s="25">
        <v>243.36</v>
      </c>
      <c r="BE7" s="25">
        <v>416.63</v>
      </c>
      <c r="BF7" s="25">
        <v>404.67</v>
      </c>
      <c r="BG7" s="25">
        <v>404.63</v>
      </c>
      <c r="BH7" s="25">
        <v>363.43</v>
      </c>
      <c r="BI7" s="25">
        <v>360.23</v>
      </c>
      <c r="BJ7" s="25">
        <v>371.65</v>
      </c>
      <c r="BK7" s="25">
        <v>397.1</v>
      </c>
      <c r="BL7" s="25">
        <v>379.91</v>
      </c>
      <c r="BM7" s="25">
        <v>386.61</v>
      </c>
      <c r="BN7" s="25">
        <v>381.56</v>
      </c>
      <c r="BO7" s="25">
        <v>265.93</v>
      </c>
      <c r="BP7" s="25">
        <v>89.79</v>
      </c>
      <c r="BQ7" s="25">
        <v>90.08</v>
      </c>
      <c r="BR7" s="25">
        <v>89.36</v>
      </c>
      <c r="BS7" s="25">
        <v>95.86</v>
      </c>
      <c r="BT7" s="25">
        <v>97.08</v>
      </c>
      <c r="BU7" s="25">
        <v>98.77</v>
      </c>
      <c r="BV7" s="25">
        <v>95.79</v>
      </c>
      <c r="BW7" s="25">
        <v>98.3</v>
      </c>
      <c r="BX7" s="25">
        <v>93.82</v>
      </c>
      <c r="BY7" s="25">
        <v>95.04</v>
      </c>
      <c r="BZ7" s="25">
        <v>97.82</v>
      </c>
      <c r="CA7" s="25">
        <v>141.38999999999999</v>
      </c>
      <c r="CB7" s="25">
        <v>141.03</v>
      </c>
      <c r="CC7" s="25">
        <v>142.34</v>
      </c>
      <c r="CD7" s="25">
        <v>150.35</v>
      </c>
      <c r="CE7" s="25">
        <v>154.66999999999999</v>
      </c>
      <c r="CF7" s="25">
        <v>173.67</v>
      </c>
      <c r="CG7" s="25">
        <v>171.13</v>
      </c>
      <c r="CH7" s="25">
        <v>173.7</v>
      </c>
      <c r="CI7" s="25">
        <v>178.94</v>
      </c>
      <c r="CJ7" s="25">
        <v>180.19</v>
      </c>
      <c r="CK7" s="25">
        <v>177.56</v>
      </c>
      <c r="CL7" s="25">
        <v>66.91</v>
      </c>
      <c r="CM7" s="25">
        <v>68.13</v>
      </c>
      <c r="CN7" s="25">
        <v>68.099999999999994</v>
      </c>
      <c r="CO7" s="25">
        <v>65.64</v>
      </c>
      <c r="CP7" s="25">
        <v>63.76</v>
      </c>
      <c r="CQ7" s="25">
        <v>59.67</v>
      </c>
      <c r="CR7" s="25">
        <v>60.12</v>
      </c>
      <c r="CS7" s="25">
        <v>60.34</v>
      </c>
      <c r="CT7" s="25">
        <v>59.54</v>
      </c>
      <c r="CU7" s="25">
        <v>59.26</v>
      </c>
      <c r="CV7" s="25">
        <v>59.81</v>
      </c>
      <c r="CW7" s="25">
        <v>90.28</v>
      </c>
      <c r="CX7" s="25">
        <v>88.79</v>
      </c>
      <c r="CY7" s="25">
        <v>87.46</v>
      </c>
      <c r="CZ7" s="25">
        <v>88.57</v>
      </c>
      <c r="DA7" s="25">
        <v>87.72</v>
      </c>
      <c r="DB7" s="25">
        <v>84.6</v>
      </c>
      <c r="DC7" s="25">
        <v>84.24</v>
      </c>
      <c r="DD7" s="25">
        <v>84.19</v>
      </c>
      <c r="DE7" s="25">
        <v>83.93</v>
      </c>
      <c r="DF7" s="25">
        <v>83.84</v>
      </c>
      <c r="DG7" s="25">
        <v>89.42</v>
      </c>
      <c r="DH7" s="25">
        <v>45.88</v>
      </c>
      <c r="DI7" s="25">
        <v>47.41</v>
      </c>
      <c r="DJ7" s="25">
        <v>49.02</v>
      </c>
      <c r="DK7" s="25">
        <v>50.55</v>
      </c>
      <c r="DL7" s="25">
        <v>52.05</v>
      </c>
      <c r="DM7" s="25">
        <v>48.17</v>
      </c>
      <c r="DN7" s="25">
        <v>48.83</v>
      </c>
      <c r="DO7" s="25">
        <v>49.96</v>
      </c>
      <c r="DP7" s="25">
        <v>50.82</v>
      </c>
      <c r="DQ7" s="25">
        <v>51.82</v>
      </c>
      <c r="DR7" s="25">
        <v>52.02</v>
      </c>
      <c r="DS7" s="25">
        <v>32.630000000000003</v>
      </c>
      <c r="DT7" s="25">
        <v>36.43</v>
      </c>
      <c r="DU7" s="25">
        <v>37.07</v>
      </c>
      <c r="DV7" s="25">
        <v>41.46</v>
      </c>
      <c r="DW7" s="25">
        <v>45.11</v>
      </c>
      <c r="DX7" s="25">
        <v>17.12</v>
      </c>
      <c r="DY7" s="25">
        <v>18.18</v>
      </c>
      <c r="DZ7" s="25">
        <v>19.32</v>
      </c>
      <c r="EA7" s="25">
        <v>21.16</v>
      </c>
      <c r="EB7" s="25">
        <v>22.72</v>
      </c>
      <c r="EC7" s="25">
        <v>25.37</v>
      </c>
      <c r="ED7" s="25">
        <v>0.6</v>
      </c>
      <c r="EE7" s="25">
        <v>0.61</v>
      </c>
      <c r="EF7" s="25">
        <v>0.4</v>
      </c>
      <c r="EG7" s="25">
        <v>0.43</v>
      </c>
      <c r="EH7" s="25">
        <v>0.33</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2025-02-25T01:36:07Z</cp:lastPrinted>
  <dcterms:created xsi:type="dcterms:W3CDTF">2025-01-24T06:56:26Z</dcterms:created>
  <dcterms:modified xsi:type="dcterms:W3CDTF">2025-02-25T01:36:12Z</dcterms:modified>
  <cp:category/>
</cp:coreProperties>
</file>