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3 いちき串木野市（済）○\"/>
    </mc:Choice>
  </mc:AlternateContent>
  <xr:revisionPtr revIDLastSave="0" documentId="13_ncr:1_{635686EC-A4CE-483E-9384-8C8D75ADBE8D}" xr6:coauthVersionLast="36" xr6:coauthVersionMax="36" xr10:uidLastSave="{00000000-0000-0000-0000-000000000000}"/>
  <workbookProtection workbookAlgorithmName="SHA-512" workbookHashValue="PQJtR4DqVz7Y6MFRTc2ZndGcJDIeJZ06aaJSyE+iBq3bphnNIoFj74m65+qnAxxWFXrhpHmxI5P46oyIz6zvCA==" workbookSaltValue="PrLC6VlXZE1dNwvxfL5THQ=="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P10" i="4" s="1"/>
  <c r="O6" i="5"/>
  <c r="N6" i="5"/>
  <c r="B10" i="4" s="1"/>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H85" i="4"/>
  <c r="E85" i="4"/>
  <c r="BB10" i="4"/>
  <c r="AL10" i="4"/>
  <c r="W10" i="4"/>
  <c r="I10" i="4"/>
  <c r="BB8" i="4"/>
  <c r="AT8" i="4"/>
  <c r="AL8" i="4"/>
  <c r="W8" i="4"/>
  <c r="P8" i="4"/>
  <c r="I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<sst xmlns="http://schemas.openxmlformats.org/spreadsheetml/2006/main" count="228" uniqueCount="113">
  <si>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</si>
  <si>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</si>
  <si>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</si>
  <si>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</si>
  <si>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</si>
  <si>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</si>
  <si>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</si>
  <si>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</si>
  <si>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</si>
  <si>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</si>
  <si>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</si>
  <si>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</si>
  <si>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</si>
  <si>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</si>
  <si>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</si>
  <si>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</si>
  <si>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</si>
  <si>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</si>
  <si>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</si>
  <si>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</si>
  <si>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</si>
  <si>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</si>
  <si>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</si>
  <si>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</si>
  <si>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</si>
  <si>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</si>
  <si>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</si>
  <si>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</si>
  <si>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</si>
  <si>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</si>
  <si>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</si>
  <si>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</si>
  <si>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</si>
  <si>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</si>
  <si>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</si>
  <si>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</si>
  <si>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</si>
  <si>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</si>
  <si>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</si>
  <si>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</si>
  <si>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</si>
  <si>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</si>
  <si>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</si>
  <si>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</si>
  <si>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</si>
  <si>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</si>
  <si>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</si>
  <si>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</si>
  <si>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</si>
  <si>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</si>
  <si>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</si>
  <si>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</si>
  <si>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</si>
  <si>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</si>
  <si>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</si>
  <si>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</si>
  <si>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</si>
  <si>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</si>
  <si>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</si>
  <si>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</si>
  <si>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</si>
  <si>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</si>
  <si>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</si>
  <si>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</si>
  <si>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</si>
  <si>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</si>
  <si>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</si>
  <si>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</si>
  <si>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</si>
  <si>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</si>
  <si>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</si>
  <si>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</si>
  <si>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</si>
  <si>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</si>
  <si>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</si>
  <si>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</si>
  <si>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</si>
  <si>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</si>
  <si>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</si>
  <si>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</si>
  <si>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</si>
  <si>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</si>
  <si>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</si>
  <si>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</si>
  <si>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</si>
  <si>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</si>
  <si>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</si>
  <si>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</si>
  <si>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</si>
  <si>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</si>
  <si>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</si>
  <si>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</si>
  <si>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</si>
  <si>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</si>
  <si>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</si>
  <si>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</si>
  <si>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</si>
  <si>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</si>
  <si>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</si>
  <si>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</si>
  <si>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</si>
  <si>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</si>
  <si>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</si>
  <si>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</si>
  <si>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</si>
  <si>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</si>
  <si>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</si>
  <si>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</si>
  <si>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</si>
  <si>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</si>
  <si>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令和元年度に料金改定を実施して以降100%を上回っており、引き続き健全経営に努めていく。
③流動比率
　類似団体と比較し概ね同値であり、短期的な債務に対する支払い能力はあると考えられる。
④企業債残高対給水収益比率
　平成22年度から平成30年度において実施した、拡張事業等の大規模な事業による借入の増加と、平成29年度の簡易水道事業を統合したことの影響で高い比率となっている。令和5年度より減少していく見込みである。
⑤料金回収率
　令和5年度においても基本料金免除を実施したが、料金回収率は100％を上回った。
　しかし、人口減少等により料金収入が減少傾向にあることから、今後も料金回収率の向上に努める。
⑥給水原価
　類似団体より下回っているが、今後も維持管理費の削減に努め、適正な原価の維持に努める。
⑦施設利用率
　類似団体や全国平均よりも高い数値となっており、施設の有効な利用が図られており、適正規模であると考える。
⑧有収率
　類似団体と比較しても高い水準で推移している。引き続き、施設の適正な稼動や漏水調査等の漏水対応などに努める。</t>
    <rPh sb="9" eb="11">
      <t>レイワ</t>
    </rPh>
    <rPh sb="11" eb="12">
      <t>ガン</t>
    </rPh>
    <rPh sb="24" eb="26">
      <t>イコウ</t>
    </rPh>
    <rPh sb="31" eb="33">
      <t>ウワマワ</t>
    </rPh>
    <rPh sb="38" eb="39">
      <t>ヒ</t>
    </rPh>
    <rPh sb="40" eb="41">
      <t>ツヅ</t>
    </rPh>
    <rPh sb="42" eb="44">
      <t>ケンゼン</t>
    </rPh>
    <rPh sb="44" eb="46">
      <t>ケイエイ</t>
    </rPh>
    <rPh sb="47" eb="48">
      <t>ツト</t>
    </rPh>
    <rPh sb="61" eb="63">
      <t>ルイジ</t>
    </rPh>
    <rPh sb="63" eb="65">
      <t>ダンタイ</t>
    </rPh>
    <rPh sb="66" eb="68">
      <t>ヒカク</t>
    </rPh>
    <rPh sb="69" eb="70">
      <t>オオム</t>
    </rPh>
    <rPh sb="77" eb="80">
      <t>タンキテキ</t>
    </rPh>
    <rPh sb="81" eb="83">
      <t>サイム</t>
    </rPh>
    <rPh sb="84" eb="85">
      <t>タイ</t>
    </rPh>
    <rPh sb="87" eb="89">
      <t>シハラ</t>
    </rPh>
    <rPh sb="90" eb="92">
      <t>ノウリョク</t>
    </rPh>
    <rPh sb="96" eb="97">
      <t>カンガ</t>
    </rPh>
    <rPh sb="118" eb="120">
      <t>ヘイセイ</t>
    </rPh>
    <rPh sb="122" eb="124">
      <t>ネンド</t>
    </rPh>
    <rPh sb="126" eb="128">
      <t>ヘイセイ</t>
    </rPh>
    <rPh sb="130" eb="132">
      <t>ネンド</t>
    </rPh>
    <rPh sb="136" eb="138">
      <t>ジッシ</t>
    </rPh>
    <rPh sb="163" eb="165">
      <t>ヘイセイ</t>
    </rPh>
    <rPh sb="198" eb="200">
      <t>レイワ</t>
    </rPh>
    <rPh sb="201" eb="203">
      <t>ネンド</t>
    </rPh>
    <rPh sb="227" eb="229">
      <t>レイワ</t>
    </rPh>
    <rPh sb="230" eb="232">
      <t>ネンド</t>
    </rPh>
    <rPh sb="244" eb="246">
      <t>ジッシ</t>
    </rPh>
    <rPh sb="250" eb="252">
      <t>リョウキン</t>
    </rPh>
    <rPh sb="252" eb="255">
      <t>カイシュウリツ</t>
    </rPh>
    <rPh sb="261" eb="263">
      <t>ウワマワ</t>
    </rPh>
    <rPh sb="297" eb="299">
      <t>コンゴ</t>
    </rPh>
    <rPh sb="300" eb="302">
      <t>リョウキン</t>
    </rPh>
    <rPh sb="302" eb="305">
      <t>カイシュウリツ</t>
    </rPh>
    <rPh sb="306" eb="308">
      <t>コウジョウ</t>
    </rPh>
    <rPh sb="309" eb="310">
      <t>ツト</t>
    </rPh>
    <rPh sb="335" eb="337">
      <t>コンゴ</t>
    </rPh>
    <rPh sb="350" eb="352">
      <t>テキセイ</t>
    </rPh>
    <rPh sb="353" eb="355">
      <t>ゲンカ</t>
    </rPh>
    <rPh sb="356" eb="358">
      <t>イジ</t>
    </rPh>
    <rPh sb="359" eb="360">
      <t>ツト</t>
    </rPh>
    <rPh sb="372" eb="374">
      <t>ルイジ</t>
    </rPh>
    <rPh sb="374" eb="376">
      <t>ダンタイ</t>
    </rPh>
    <rPh sb="377" eb="379">
      <t>ゼンコク</t>
    </rPh>
    <rPh sb="379" eb="381">
      <t>ヘイキン</t>
    </rPh>
    <rPh sb="384" eb="385">
      <t>タカ</t>
    </rPh>
    <rPh sb="386" eb="388">
      <t>スウチ</t>
    </rPh>
    <rPh sb="395" eb="397">
      <t>シセツ</t>
    </rPh>
    <rPh sb="398" eb="400">
      <t>ユウコウ</t>
    </rPh>
    <rPh sb="404" eb="405">
      <t>ハカ</t>
    </rPh>
    <rPh sb="411" eb="413">
      <t>テキセイ</t>
    </rPh>
    <rPh sb="413" eb="415">
      <t>キボ</t>
    </rPh>
    <rPh sb="419" eb="420">
      <t>カンガ</t>
    </rPh>
    <rPh sb="430" eb="432">
      <t>ルイジ</t>
    </rPh>
    <rPh sb="432" eb="434">
      <t>ダンタイ</t>
    </rPh>
    <rPh sb="435" eb="437">
      <t>ヒカク</t>
    </rPh>
    <rPh sb="466" eb="468">
      <t>ロウスイ</t>
    </rPh>
    <rPh sb="468" eb="470">
      <t>チョウサ</t>
    </rPh>
    <rPh sb="470" eb="471">
      <t>トウ</t>
    </rPh>
    <phoneticPr fontId="4"/>
  </si>
  <si>
    <t>　全般的に良好な経営状況であるといえるが、一方で、人口減少等の影響により給水収益が減となってきていることから、今後も健全経営を続けていくために、「経営戦略」の見直しを行い、料金改定の時期や適正料金の検討を進めていく必要がある。
　また、施設の耐震化や経費の削減に努めることにより、経営の安定化・効率化に取り組んでいく。</t>
    <rPh sb="1" eb="4">
      <t>ゼンパンテキ</t>
    </rPh>
    <rPh sb="5" eb="7">
      <t>リョウコウ</t>
    </rPh>
    <rPh sb="8" eb="10">
      <t>ケイエイ</t>
    </rPh>
    <rPh sb="10" eb="12">
      <t>ジョウキョウ</t>
    </rPh>
    <rPh sb="21" eb="23">
      <t>イッポウ</t>
    </rPh>
    <rPh sb="36" eb="38">
      <t>キュウスイ</t>
    </rPh>
    <rPh sb="38" eb="40">
      <t>シュウエキ</t>
    </rPh>
    <rPh sb="41" eb="42">
      <t>ゲン</t>
    </rPh>
    <rPh sb="60" eb="62">
      <t>ケイエイ</t>
    </rPh>
    <rPh sb="63" eb="64">
      <t>ツヅ</t>
    </rPh>
    <rPh sb="79" eb="81">
      <t>ミナオ</t>
    </rPh>
    <rPh sb="83" eb="84">
      <t>オコナ</t>
    </rPh>
    <rPh sb="118" eb="120">
      <t>シセツ</t>
    </rPh>
    <rPh sb="121" eb="124">
      <t>タイシンカ</t>
    </rPh>
    <rPh sb="125" eb="127">
      <t>ケイヒ</t>
    </rPh>
    <rPh sb="128" eb="130">
      <t>サクゲン</t>
    </rPh>
    <rPh sb="131" eb="132">
      <t>ツト</t>
    </rPh>
    <rPh sb="140" eb="142">
      <t>ケイエイ</t>
    </rPh>
    <phoneticPr fontId="4"/>
  </si>
  <si>
    <t>①有形固定資産原価償却率
　類似団体を下回ってはいるが、年々上昇しており、老朽化は少しずつ進んでいくので、長期的な資金計画等により将来の施設更新に備える必要がある。
②管路経年化率
　類似団体は上昇傾向にあるが、本市は計画的な管路更新により、前年度を下回ってきている。
　今後も年次的な管路更新に努める。
③管路更新率
　管路更新については、耐震化計画、水道ビジョン等を基に積極的な更新を行っている。今後も計画的に配水管等の更新に努めていく。</t>
    <rPh sb="14" eb="16">
      <t>ルイジ</t>
    </rPh>
    <rPh sb="16" eb="18">
      <t>ダンタイ</t>
    </rPh>
    <rPh sb="19" eb="21">
      <t>シタマワ</t>
    </rPh>
    <rPh sb="28" eb="30">
      <t>ネンネン</t>
    </rPh>
    <rPh sb="30" eb="32">
      <t>ジョウショウ</t>
    </rPh>
    <rPh sb="92" eb="94">
      <t>ルイジ</t>
    </rPh>
    <rPh sb="94" eb="96">
      <t>ダンタイ</t>
    </rPh>
    <rPh sb="97" eb="99">
      <t>ジョウショウ</t>
    </rPh>
    <rPh sb="99" eb="101">
      <t>ケイコウ</t>
    </rPh>
    <rPh sb="106" eb="108">
      <t>ホンシ</t>
    </rPh>
    <rPh sb="109" eb="112">
      <t>ケイカクテキ</t>
    </rPh>
    <rPh sb="113" eb="115">
      <t>カンロ</t>
    </rPh>
    <rPh sb="115" eb="117">
      <t>コウシン</t>
    </rPh>
    <rPh sb="121" eb="124">
      <t>ゼンネンド</t>
    </rPh>
    <rPh sb="125" eb="127">
      <t>シタマワ</t>
    </rPh>
    <rPh sb="136" eb="138">
      <t>コンゴ</t>
    </rPh>
    <rPh sb="139" eb="141">
      <t>ネンジ</t>
    </rPh>
    <rPh sb="141" eb="142">
      <t>テキ</t>
    </rPh>
    <rPh sb="143" eb="145">
      <t>カンロ</t>
    </rPh>
    <rPh sb="145" eb="147">
      <t>コウシン</t>
    </rPh>
    <rPh sb="148" eb="14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</si>
</sst>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2.2000000000000002</c:v>
                </c:pt>
                <c:pt idx="1">
                  <c:v>1.23</c:v>
                </c:pt>
                <c:pt idx="2">
                  <c:v>1.65</c:v>
                </c:pt>
                <c:pt idx="3">
                  <c:v>1.58</c:v>
                </c:pt>
                <c:pt idx="4">
                  <c:v>1.1399999999999999</c:v>
                </c:pt>
              </c:numCache>
            </c:numRef>
          </c:val>
          <c:extLst>
            <c:ext xmlns:c16="http://schemas.microsoft.com/office/drawing/2014/chart" uri="{C3380CC4-5D6E-409C-BE32-E72D297353CC}">
              <c16:uniqueId val="{00000000-6450-4F15-A5F4-6B6B76121E0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6450-4F15-A5F4-6B6B76121E0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56.69</c:v>
                </c:pt>
                <c:pt idx="1">
                  <c:v>62.41</c:v>
                </c:pt>
                <c:pt idx="2">
                  <c:v>61.05</c:v>
                </c:pt>
                <c:pt idx="3">
                  <c:v>60.47</c:v>
                </c:pt>
                <c:pt idx="4">
                  <c:v>60.29</c:v>
                </c:pt>
              </c:numCache>
            </c:numRef>
          </c:val>
          <c:extLst>
            <c:ext xmlns:c16="http://schemas.microsoft.com/office/drawing/2014/chart" uri="{C3380CC4-5D6E-409C-BE32-E72D297353CC}">
              <c16:uniqueId val="{00000000-CE41-437F-B85F-6BAB987072B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CE41-437F-B85F-6BAB987072B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89.55</c:v>
                </c:pt>
                <c:pt idx="1">
                  <c:v>90.66</c:v>
                </c:pt>
                <c:pt idx="2">
                  <c:v>90.78</c:v>
                </c:pt>
                <c:pt idx="3">
                  <c:v>90.78</c:v>
                </c:pt>
                <c:pt idx="4">
                  <c:v>90.83</c:v>
                </c:pt>
              </c:numCache>
            </c:numRef>
          </c:val>
          <c:extLst>
            <c:ext xmlns:c16="http://schemas.microsoft.com/office/drawing/2014/chart" uri="{C3380CC4-5D6E-409C-BE32-E72D297353CC}">
              <c16:uniqueId val="{00000000-F2FF-4EDB-BBF2-C45A7595728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F2FF-4EDB-BBF2-C45A7595728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101.52</c:v>
                </c:pt>
                <c:pt idx="1">
                  <c:v>112.83</c:v>
                </c:pt>
                <c:pt idx="2">
                  <c:v>107.8</c:v>
                </c:pt>
                <c:pt idx="3">
                  <c:v>108.38</c:v>
                </c:pt>
                <c:pt idx="4">
                  <c:v>110.96</c:v>
                </c:pt>
              </c:numCache>
            </c:numRef>
          </c:val>
          <c:extLst>
            <c:ext xmlns:c16="http://schemas.microsoft.com/office/drawing/2014/chart" uri="{C3380CC4-5D6E-409C-BE32-E72D297353CC}">
              <c16:uniqueId val="{00000000-3EA8-40BA-AE13-CE9CD1C8A6C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3EA8-40BA-AE13-CE9CD1C8A6C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43.52</c:v>
                </c:pt>
                <c:pt idx="1">
                  <c:v>45.38</c:v>
                </c:pt>
                <c:pt idx="2">
                  <c:v>46.8</c:v>
                </c:pt>
                <c:pt idx="3">
                  <c:v>48.02</c:v>
                </c:pt>
                <c:pt idx="4">
                  <c:v>49.43</c:v>
                </c:pt>
              </c:numCache>
            </c:numRef>
          </c:val>
          <c:extLst>
            <c:ext xmlns:c16="http://schemas.microsoft.com/office/drawing/2014/chart" uri="{C3380CC4-5D6E-409C-BE32-E72D297353CC}">
              <c16:uniqueId val="{00000000-A270-4F21-9CAC-96D133C0114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A270-4F21-9CAC-96D133C0114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22.09</c:v>
                </c:pt>
                <c:pt idx="1">
                  <c:v>21.1</c:v>
                </c:pt>
                <c:pt idx="2">
                  <c:v>19.510000000000002</c:v>
                </c:pt>
                <c:pt idx="3">
                  <c:v>17.95</c:v>
                </c:pt>
                <c:pt idx="4">
                  <c:v>16.940000000000001</c:v>
                </c:pt>
              </c:numCache>
            </c:numRef>
          </c:val>
          <c:extLst>
            <c:ext xmlns:c16="http://schemas.microsoft.com/office/drawing/2014/chart" uri="{C3380CC4-5D6E-409C-BE32-E72D297353CC}">
              <c16:uniqueId val="{00000000-8329-4E07-9D67-98104F387A5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8329-4E07-9D67-98104F387A5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94-46D1-98C7-0CD24BC7AB9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8A94-46D1-98C7-0CD24BC7AB9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269.76</c:v>
                </c:pt>
                <c:pt idx="1">
                  <c:v>310.51</c:v>
                </c:pt>
                <c:pt idx="2">
                  <c:v>319.49</c:v>
                </c:pt>
                <c:pt idx="3">
                  <c:v>349.39</c:v>
                </c:pt>
                <c:pt idx="4">
                  <c:v>344.58</c:v>
                </c:pt>
              </c:numCache>
            </c:numRef>
          </c:val>
          <c:extLst>
            <c:ext xmlns:c16="http://schemas.microsoft.com/office/drawing/2014/chart" uri="{C3380CC4-5D6E-409C-BE32-E72D297353CC}">
              <c16:uniqueId val="{00000000-75DA-4E8E-8A3A-83766C3FE8C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75DA-4E8E-8A3A-83766C3FE8C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787.47</c:v>
                </c:pt>
                <c:pt idx="1">
                  <c:v>757.35</c:v>
                </c:pt>
                <c:pt idx="2">
                  <c:v>698.29</c:v>
                </c:pt>
                <c:pt idx="3">
                  <c:v>755.96</c:v>
                </c:pt>
                <c:pt idx="4">
                  <c:v>714.54</c:v>
                </c:pt>
              </c:numCache>
            </c:numRef>
          </c:val>
          <c:extLst>
            <c:ext xmlns:c16="http://schemas.microsoft.com/office/drawing/2014/chart" uri="{C3380CC4-5D6E-409C-BE32-E72D297353CC}">
              <c16:uniqueId val="{00000000-F58B-4A10-A03C-48E13CD6C6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F58B-4A10-A03C-48E13CD6C6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96.5</c:v>
                </c:pt>
                <c:pt idx="1">
                  <c:v>98.93</c:v>
                </c:pt>
                <c:pt idx="2">
                  <c:v>103.21</c:v>
                </c:pt>
                <c:pt idx="3">
                  <c:v>95.11</c:v>
                </c:pt>
                <c:pt idx="4">
                  <c:v>100.71</c:v>
                </c:pt>
              </c:numCache>
            </c:numRef>
          </c:val>
          <c:extLst>
            <c:ext xmlns:c16="http://schemas.microsoft.com/office/drawing/2014/chart" uri="{C3380CC4-5D6E-409C-BE32-E72D297353CC}">
              <c16:uniqueId val="{00000000-06C0-4000-98BD-2D7594F11E9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06C0-4000-98BD-2D7594F11E9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151.51</c:v>
                </c:pt>
                <c:pt idx="1">
                  <c:v>136.01</c:v>
                </c:pt>
                <c:pt idx="2">
                  <c:v>142.09</c:v>
                </c:pt>
                <c:pt idx="3">
                  <c:v>142.19</c:v>
                </c:pt>
                <c:pt idx="4">
                  <c:v>139.27000000000001</c:v>
                </c:pt>
              </c:numCache>
            </c:numRef>
          </c:val>
          <c:extLst>
            <c:ext xmlns:c16="http://schemas.microsoft.com/office/drawing/2014/chart" uri="{C3380CC4-5D6E-409C-BE32-E72D297353CC}">
              <c16:uniqueId val="{00000000-0601-47F0-A3AB-4BBB5AD7D9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0601-47F0-A3AB-4BBB5AD7D9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いちき串木野市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26147</v>
      </c>
      <c r="AM8" s="44"/>
      <c r="AN8" s="44"/>
      <c r="AO8" s="44"/>
      <c r="AP8" s="44"/>
      <c r="AQ8" s="44"/>
      <c r="AR8" s="44"/>
      <c r="AS8" s="44"/>
      <c r="AT8" s="45">
        <f>データ!$S$6</f>
        <v>112.3</v>
      </c>
      <c r="AU8" s="46"/>
      <c r="AV8" s="46"/>
      <c r="AW8" s="46"/>
      <c r="AX8" s="46"/>
      <c r="AY8" s="46"/>
      <c r="AZ8" s="46"/>
      <c r="BA8" s="46"/>
      <c r="BB8" s="47">
        <f>データ!$T$6</f>
        <v>232.83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44.51</v>
      </c>
      <c r="J10" s="46"/>
      <c r="K10" s="46"/>
      <c r="L10" s="46"/>
      <c r="M10" s="46"/>
      <c r="N10" s="46"/>
      <c r="O10" s="80"/>
      <c r="P10" s="47">
        <f>データ!$P$6</f>
        <v>97.74</v>
      </c>
      <c r="Q10" s="47"/>
      <c r="R10" s="47"/>
      <c r="S10" s="47"/>
      <c r="T10" s="47"/>
      <c r="U10" s="47"/>
      <c r="V10" s="47"/>
      <c r="W10" s="44">
        <f>データ!$Q$6</f>
        <v>2420</v>
      </c>
      <c r="X10" s="44"/>
      <c r="Y10" s="44"/>
      <c r="Z10" s="44"/>
      <c r="AA10" s="44"/>
      <c r="AB10" s="44"/>
      <c r="AC10" s="44"/>
      <c r="AD10" s="2"/>
      <c r="AE10" s="2"/>
      <c r="AF10" s="2"/>
      <c r="AG10" s="2"/>
      <c r="AH10" s="2"/>
      <c r="AI10" s="2"/>
      <c r="AJ10" s="2"/>
      <c r="AK10" s="2"/>
      <c r="AL10" s="44">
        <f>データ!$U$6</f>
        <v>25293</v>
      </c>
      <c r="AM10" s="44"/>
      <c r="AN10" s="44"/>
      <c r="AO10" s="44"/>
      <c r="AP10" s="44"/>
      <c r="AQ10" s="44"/>
      <c r="AR10" s="44"/>
      <c r="AS10" s="44"/>
      <c r="AT10" s="45">
        <f>データ!$V$6</f>
        <v>38.700000000000003</v>
      </c>
      <c r="AU10" s="46"/>
      <c r="AV10" s="46"/>
      <c r="AW10" s="46"/>
      <c r="AX10" s="46"/>
      <c r="AY10" s="46"/>
      <c r="AZ10" s="46"/>
      <c r="BA10" s="46"/>
      <c r="BB10" s="47">
        <f>データ!$W$6</f>
        <v>653.57000000000005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rg0xJ4Hkd1kEfOEFDJ3kjD3mussPiHmhYQqBaL5Sz3L8CgVepY/lpLZJjzL5j4X5WKMM+5oErwnmW5jjiU6u7A==" saltValue="wSa4nB2fK+iFGlndelx1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462195</v>
      </c>
      <c r="D6" s="20">
        <f t="shared" si="3"/>
        <v>46</v>
      </c>
      <c r="E6" s="20">
        <f t="shared" si="3"/>
        <v>1</v>
      </c>
      <c r="F6" s="20">
        <f t="shared" si="3"/>
        <v>0</v>
      </c>
      <c r="G6" s="20">
        <f t="shared" si="3"/>
        <v>1</v>
      </c>
      <c r="H6" s="20" t="str">
        <f t="shared" si="3"/>
        <v>鹿児島県　いちき串木野市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44.51</v>
      </c>
      <c r="P6" s="21">
        <f t="shared" si="3"/>
        <v>97.74</v>
      </c>
      <c r="Q6" s="21">
        <f t="shared" si="3"/>
        <v>2420</v>
      </c>
      <c r="R6" s="21">
        <f t="shared" si="3"/>
        <v>26147</v>
      </c>
      <c r="S6" s="21">
        <f t="shared" si="3"/>
        <v>112.3</v>
      </c>
      <c r="T6" s="21">
        <f t="shared" si="3"/>
        <v>232.83</v>
      </c>
      <c r="U6" s="21">
        <f t="shared" si="3"/>
        <v>25293</v>
      </c>
      <c r="V6" s="21">
        <f t="shared" si="3"/>
        <v>38.700000000000003</v>
      </c>
      <c r="W6" s="21">
        <f t="shared" si="3"/>
        <v>653.57000000000005</v>
      </c>
      <c r="X6" s="22">
        <f>IF(X7="",NA(),X7)</f>
        <v>101.52</v>
      </c>
      <c r="Y6" s="22">
        <f t="shared" ref="Y6:AG6" si="4">IF(Y7="",NA(),Y7)</f>
        <v>112.83</v>
      </c>
      <c r="Z6" s="22">
        <f t="shared" si="4"/>
        <v>107.8</v>
      </c>
      <c r="AA6" s="22">
        <f t="shared" si="4"/>
        <v>108.38</v>
      </c>
      <c r="AB6" s="22">
        <f t="shared" si="4"/>
        <v>110.96</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269.76</v>
      </c>
      <c r="AU6" s="22">
        <f t="shared" ref="AU6:BC6" si="6">IF(AU7="",NA(),AU7)</f>
        <v>310.51</v>
      </c>
      <c r="AV6" s="22">
        <f t="shared" si="6"/>
        <v>319.49</v>
      </c>
      <c r="AW6" s="22">
        <f t="shared" si="6"/>
        <v>349.39</v>
      </c>
      <c r="AX6" s="22">
        <f t="shared" si="6"/>
        <v>344.58</v>
      </c>
      <c r="AY6" s="22">
        <f t="shared" si="6"/>
        <v>379.08</v>
      </c>
      <c r="AZ6" s="22">
        <f t="shared" si="6"/>
        <v>367.55</v>
      </c>
      <c r="BA6" s="22">
        <f t="shared" si="6"/>
        <v>378.56</v>
      </c>
      <c r="BB6" s="22">
        <f t="shared" si="6"/>
        <v>364.46</v>
      </c>
      <c r="BC6" s="22">
        <f t="shared" si="6"/>
        <v>338.89</v>
      </c>
      <c r="BD6" s="21" t="str">
        <f>IF(BD7="","",IF(BD7="-","【-】","【"&amp;SUBSTITUTE(TEXT(BD7,"#,##0.00"),"-","△")&amp;"】"))</f>
        <v>【243.36】</v>
      </c>
      <c r="BE6" s="22">
        <f>IF(BE7="",NA(),BE7)</f>
        <v>787.47</v>
      </c>
      <c r="BF6" s="22">
        <f t="shared" ref="BF6:BN6" si="7">IF(BF7="",NA(),BF7)</f>
        <v>757.35</v>
      </c>
      <c r="BG6" s="22">
        <f t="shared" si="7"/>
        <v>698.29</v>
      </c>
      <c r="BH6" s="22">
        <f t="shared" si="7"/>
        <v>755.96</v>
      </c>
      <c r="BI6" s="22">
        <f t="shared" si="7"/>
        <v>714.54</v>
      </c>
      <c r="BJ6" s="22">
        <f t="shared" si="7"/>
        <v>398.98</v>
      </c>
      <c r="BK6" s="22">
        <f t="shared" si="7"/>
        <v>418.68</v>
      </c>
      <c r="BL6" s="22">
        <f t="shared" si="7"/>
        <v>395.68</v>
      </c>
      <c r="BM6" s="22">
        <f t="shared" si="7"/>
        <v>403.72</v>
      </c>
      <c r="BN6" s="22">
        <f t="shared" si="7"/>
        <v>400.21</v>
      </c>
      <c r="BO6" s="21" t="str">
        <f>IF(BO7="","",IF(BO7="-","【-】","【"&amp;SUBSTITUTE(TEXT(BO7,"#,##0.00"),"-","△")&amp;"】"))</f>
        <v>【265.93】</v>
      </c>
      <c r="BP6" s="22">
        <f>IF(BP7="",NA(),BP7)</f>
        <v>96.5</v>
      </c>
      <c r="BQ6" s="22">
        <f t="shared" ref="BQ6:BY6" si="8">IF(BQ7="",NA(),BQ7)</f>
        <v>98.93</v>
      </c>
      <c r="BR6" s="22">
        <f t="shared" si="8"/>
        <v>103.21</v>
      </c>
      <c r="BS6" s="22">
        <f t="shared" si="8"/>
        <v>95.11</v>
      </c>
      <c r="BT6" s="22">
        <f t="shared" si="8"/>
        <v>100.71</v>
      </c>
      <c r="BU6" s="22">
        <f t="shared" si="8"/>
        <v>98.64</v>
      </c>
      <c r="BV6" s="22">
        <f t="shared" si="8"/>
        <v>94.78</v>
      </c>
      <c r="BW6" s="22">
        <f t="shared" si="8"/>
        <v>97.59</v>
      </c>
      <c r="BX6" s="22">
        <f t="shared" si="8"/>
        <v>92.17</v>
      </c>
      <c r="BY6" s="22">
        <f t="shared" si="8"/>
        <v>92.83</v>
      </c>
      <c r="BZ6" s="21" t="str">
        <f>IF(BZ7="","",IF(BZ7="-","【-】","【"&amp;SUBSTITUTE(TEXT(BZ7,"#,##0.00"),"-","△")&amp;"】"))</f>
        <v>【97.82】</v>
      </c>
      <c r="CA6" s="22">
        <f>IF(CA7="",NA(),CA7)</f>
        <v>151.51</v>
      </c>
      <c r="CB6" s="22">
        <f t="shared" ref="CB6:CJ6" si="9">IF(CB7="",NA(),CB7)</f>
        <v>136.01</v>
      </c>
      <c r="CC6" s="22">
        <f t="shared" si="9"/>
        <v>142.09</v>
      </c>
      <c r="CD6" s="22">
        <f t="shared" si="9"/>
        <v>142.19</v>
      </c>
      <c r="CE6" s="22">
        <f t="shared" si="9"/>
        <v>139.27000000000001</v>
      </c>
      <c r="CF6" s="22">
        <f t="shared" si="9"/>
        <v>178.92</v>
      </c>
      <c r="CG6" s="22">
        <f t="shared" si="9"/>
        <v>181.3</v>
      </c>
      <c r="CH6" s="22">
        <f t="shared" si="9"/>
        <v>181.71</v>
      </c>
      <c r="CI6" s="22">
        <f t="shared" si="9"/>
        <v>188.51</v>
      </c>
      <c r="CJ6" s="22">
        <f t="shared" si="9"/>
        <v>189.43</v>
      </c>
      <c r="CK6" s="21" t="str">
        <f>IF(CK7="","",IF(CK7="-","【-】","【"&amp;SUBSTITUTE(TEXT(CK7,"#,##0.00"),"-","△")&amp;"】"))</f>
        <v>【177.56】</v>
      </c>
      <c r="CL6" s="22">
        <f>IF(CL7="",NA(),CL7)</f>
        <v>56.69</v>
      </c>
      <c r="CM6" s="22">
        <f t="shared" ref="CM6:CU6" si="10">IF(CM7="",NA(),CM7)</f>
        <v>62.41</v>
      </c>
      <c r="CN6" s="22">
        <f t="shared" si="10"/>
        <v>61.05</v>
      </c>
      <c r="CO6" s="22">
        <f t="shared" si="10"/>
        <v>60.47</v>
      </c>
      <c r="CP6" s="22">
        <f t="shared" si="10"/>
        <v>60.29</v>
      </c>
      <c r="CQ6" s="22">
        <f t="shared" si="10"/>
        <v>55.14</v>
      </c>
      <c r="CR6" s="22">
        <f t="shared" si="10"/>
        <v>55.89</v>
      </c>
      <c r="CS6" s="22">
        <f t="shared" si="10"/>
        <v>55.72</v>
      </c>
      <c r="CT6" s="22">
        <f t="shared" si="10"/>
        <v>55.31</v>
      </c>
      <c r="CU6" s="22">
        <f t="shared" si="10"/>
        <v>55.14</v>
      </c>
      <c r="CV6" s="21" t="str">
        <f>IF(CV7="","",IF(CV7="-","【-】","【"&amp;SUBSTITUTE(TEXT(CV7,"#,##0.00"),"-","△")&amp;"】"))</f>
        <v>【59.81】</v>
      </c>
      <c r="CW6" s="22">
        <f>IF(CW7="",NA(),CW7)</f>
        <v>89.55</v>
      </c>
      <c r="CX6" s="22">
        <f t="shared" ref="CX6:DF6" si="11">IF(CX7="",NA(),CX7)</f>
        <v>90.66</v>
      </c>
      <c r="CY6" s="22">
        <f t="shared" si="11"/>
        <v>90.78</v>
      </c>
      <c r="CZ6" s="22">
        <f t="shared" si="11"/>
        <v>90.78</v>
      </c>
      <c r="DA6" s="22">
        <f t="shared" si="11"/>
        <v>90.83</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43.52</v>
      </c>
      <c r="DI6" s="22">
        <f t="shared" ref="DI6:DQ6" si="12">IF(DI7="",NA(),DI7)</f>
        <v>45.38</v>
      </c>
      <c r="DJ6" s="22">
        <f t="shared" si="12"/>
        <v>46.8</v>
      </c>
      <c r="DK6" s="22">
        <f t="shared" si="12"/>
        <v>48.02</v>
      </c>
      <c r="DL6" s="22">
        <f t="shared" si="12"/>
        <v>49.43</v>
      </c>
      <c r="DM6" s="22">
        <f t="shared" si="12"/>
        <v>49.92</v>
      </c>
      <c r="DN6" s="22">
        <f t="shared" si="12"/>
        <v>50.63</v>
      </c>
      <c r="DO6" s="22">
        <f t="shared" si="12"/>
        <v>51.29</v>
      </c>
      <c r="DP6" s="22">
        <f t="shared" si="12"/>
        <v>52.2</v>
      </c>
      <c r="DQ6" s="22">
        <f t="shared" si="12"/>
        <v>52.7</v>
      </c>
      <c r="DR6" s="21" t="str">
        <f>IF(DR7="","",IF(DR7="-","【-】","【"&amp;SUBSTITUTE(TEXT(DR7,"#,##0.00"),"-","△")&amp;"】"))</f>
        <v>【52.02】</v>
      </c>
      <c r="DS6" s="22">
        <f>IF(DS7="",NA(),DS7)</f>
        <v>22.09</v>
      </c>
      <c r="DT6" s="22">
        <f t="shared" ref="DT6:EB6" si="13">IF(DT7="",NA(),DT7)</f>
        <v>21.1</v>
      </c>
      <c r="DU6" s="22">
        <f t="shared" si="13"/>
        <v>19.510000000000002</v>
      </c>
      <c r="DV6" s="22">
        <f t="shared" si="13"/>
        <v>17.95</v>
      </c>
      <c r="DW6" s="22">
        <f t="shared" si="13"/>
        <v>16.940000000000001</v>
      </c>
      <c r="DX6" s="22">
        <f t="shared" si="13"/>
        <v>16.88</v>
      </c>
      <c r="DY6" s="22">
        <f t="shared" si="13"/>
        <v>18.28</v>
      </c>
      <c r="DZ6" s="22">
        <f t="shared" si="13"/>
        <v>19.61</v>
      </c>
      <c r="EA6" s="22">
        <f t="shared" si="13"/>
        <v>20.73</v>
      </c>
      <c r="EB6" s="22">
        <f t="shared" si="13"/>
        <v>22.86</v>
      </c>
      <c r="EC6" s="21" t="str">
        <f>IF(EC7="","",IF(EC7="-","【-】","【"&amp;SUBSTITUTE(TEXT(EC7,"#,##0.00"),"-","△")&amp;"】"))</f>
        <v>【25.37】</v>
      </c>
      <c r="ED6" s="22">
        <f>IF(ED7="",NA(),ED7)</f>
        <v>2.2000000000000002</v>
      </c>
      <c r="EE6" s="22">
        <f t="shared" ref="EE6:EM6" si="14">IF(EE7="",NA(),EE7)</f>
        <v>1.23</v>
      </c>
      <c r="EF6" s="22">
        <f t="shared" si="14"/>
        <v>1.65</v>
      </c>
      <c r="EG6" s="22">
        <f t="shared" si="14"/>
        <v>1.58</v>
      </c>
      <c r="EH6" s="22">
        <f t="shared" si="14"/>
        <v>1.1399999999999999</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462195</v>
      </c>
      <c r="D7" s="24">
        <v>46</v>
      </c>
      <c r="E7" s="24">
        <v>1</v>
      </c>
      <c r="F7" s="24">
        <v>0</v>
      </c>
      <c r="G7" s="24">
        <v>1</v>
      </c>
      <c r="H7" s="24" t="s">
        <v>93</v>
      </c>
      <c r="I7" s="24" t="s">
        <v>94</v>
      </c>
      <c r="J7" s="24" t="s">
        <v>95</v>
      </c>
      <c r="K7" s="24" t="s">
        <v>96</v>
      </c>
      <c r="L7" s="24" t="s">
        <v>97</v>
      </c>
      <c r="M7" s="24" t="s">
        <v>98</v>
      </c>
      <c r="N7" s="25" t="s">
        <v>99</v>
      </c>
      <c r="O7" s="25">
        <v>44.51</v>
      </c>
      <c r="P7" s="25">
        <v>97.74</v>
      </c>
      <c r="Q7" s="25">
        <v>2420</v>
      </c>
      <c r="R7" s="25">
        <v>26147</v>
      </c>
      <c r="S7" s="25">
        <v>112.3</v>
      </c>
      <c r="T7" s="25">
        <v>232.83</v>
      </c>
      <c r="U7" s="25">
        <v>25293</v>
      </c>
      <c r="V7" s="25">
        <v>38.700000000000003</v>
      </c>
      <c r="W7" s="25">
        <v>653.57000000000005</v>
      </c>
      <c r="X7" s="25">
        <v>101.52</v>
      </c>
      <c r="Y7" s="25">
        <v>112.83</v>
      </c>
      <c r="Z7" s="25">
        <v>107.8</v>
      </c>
      <c r="AA7" s="25">
        <v>108.38</v>
      </c>
      <c r="AB7" s="25">
        <v>110.96</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269.76</v>
      </c>
      <c r="AU7" s="25">
        <v>310.51</v>
      </c>
      <c r="AV7" s="25">
        <v>319.49</v>
      </c>
      <c r="AW7" s="25">
        <v>349.39</v>
      </c>
      <c r="AX7" s="25">
        <v>344.58</v>
      </c>
      <c r="AY7" s="25">
        <v>379.08</v>
      </c>
      <c r="AZ7" s="25">
        <v>367.55</v>
      </c>
      <c r="BA7" s="25">
        <v>378.56</v>
      </c>
      <c r="BB7" s="25">
        <v>364.46</v>
      </c>
      <c r="BC7" s="25">
        <v>338.89</v>
      </c>
      <c r="BD7" s="25">
        <v>243.36</v>
      </c>
      <c r="BE7" s="25">
        <v>787.47</v>
      </c>
      <c r="BF7" s="25">
        <v>757.35</v>
      </c>
      <c r="BG7" s="25">
        <v>698.29</v>
      </c>
      <c r="BH7" s="25">
        <v>755.96</v>
      </c>
      <c r="BI7" s="25">
        <v>714.54</v>
      </c>
      <c r="BJ7" s="25">
        <v>398.98</v>
      </c>
      <c r="BK7" s="25">
        <v>418.68</v>
      </c>
      <c r="BL7" s="25">
        <v>395.68</v>
      </c>
      <c r="BM7" s="25">
        <v>403.72</v>
      </c>
      <c r="BN7" s="25">
        <v>400.21</v>
      </c>
      <c r="BO7" s="25">
        <v>265.93</v>
      </c>
      <c r="BP7" s="25">
        <v>96.5</v>
      </c>
      <c r="BQ7" s="25">
        <v>98.93</v>
      </c>
      <c r="BR7" s="25">
        <v>103.21</v>
      </c>
      <c r="BS7" s="25">
        <v>95.11</v>
      </c>
      <c r="BT7" s="25">
        <v>100.71</v>
      </c>
      <c r="BU7" s="25">
        <v>98.64</v>
      </c>
      <c r="BV7" s="25">
        <v>94.78</v>
      </c>
      <c r="BW7" s="25">
        <v>97.59</v>
      </c>
      <c r="BX7" s="25">
        <v>92.17</v>
      </c>
      <c r="BY7" s="25">
        <v>92.83</v>
      </c>
      <c r="BZ7" s="25">
        <v>97.82</v>
      </c>
      <c r="CA7" s="25">
        <v>151.51</v>
      </c>
      <c r="CB7" s="25">
        <v>136.01</v>
      </c>
      <c r="CC7" s="25">
        <v>142.09</v>
      </c>
      <c r="CD7" s="25">
        <v>142.19</v>
      </c>
      <c r="CE7" s="25">
        <v>139.27000000000001</v>
      </c>
      <c r="CF7" s="25">
        <v>178.92</v>
      </c>
      <c r="CG7" s="25">
        <v>181.3</v>
      </c>
      <c r="CH7" s="25">
        <v>181.71</v>
      </c>
      <c r="CI7" s="25">
        <v>188.51</v>
      </c>
      <c r="CJ7" s="25">
        <v>189.43</v>
      </c>
      <c r="CK7" s="25">
        <v>177.56</v>
      </c>
      <c r="CL7" s="25">
        <v>56.69</v>
      </c>
      <c r="CM7" s="25">
        <v>62.41</v>
      </c>
      <c r="CN7" s="25">
        <v>61.05</v>
      </c>
      <c r="CO7" s="25">
        <v>60.47</v>
      </c>
      <c r="CP7" s="25">
        <v>60.29</v>
      </c>
      <c r="CQ7" s="25">
        <v>55.14</v>
      </c>
      <c r="CR7" s="25">
        <v>55.89</v>
      </c>
      <c r="CS7" s="25">
        <v>55.72</v>
      </c>
      <c r="CT7" s="25">
        <v>55.31</v>
      </c>
      <c r="CU7" s="25">
        <v>55.14</v>
      </c>
      <c r="CV7" s="25">
        <v>59.81</v>
      </c>
      <c r="CW7" s="25">
        <v>89.55</v>
      </c>
      <c r="CX7" s="25">
        <v>90.66</v>
      </c>
      <c r="CY7" s="25">
        <v>90.78</v>
      </c>
      <c r="CZ7" s="25">
        <v>90.78</v>
      </c>
      <c r="DA7" s="25">
        <v>90.83</v>
      </c>
      <c r="DB7" s="25">
        <v>81.39</v>
      </c>
      <c r="DC7" s="25">
        <v>81.27</v>
      </c>
      <c r="DD7" s="25">
        <v>81.260000000000005</v>
      </c>
      <c r="DE7" s="25">
        <v>80.36</v>
      </c>
      <c r="DF7" s="25">
        <v>80.13</v>
      </c>
      <c r="DG7" s="25">
        <v>89.42</v>
      </c>
      <c r="DH7" s="25">
        <v>43.52</v>
      </c>
      <c r="DI7" s="25">
        <v>45.38</v>
      </c>
      <c r="DJ7" s="25">
        <v>46.8</v>
      </c>
      <c r="DK7" s="25">
        <v>48.02</v>
      </c>
      <c r="DL7" s="25">
        <v>49.43</v>
      </c>
      <c r="DM7" s="25">
        <v>49.92</v>
      </c>
      <c r="DN7" s="25">
        <v>50.63</v>
      </c>
      <c r="DO7" s="25">
        <v>51.29</v>
      </c>
      <c r="DP7" s="25">
        <v>52.2</v>
      </c>
      <c r="DQ7" s="25">
        <v>52.7</v>
      </c>
      <c r="DR7" s="25">
        <v>52.02</v>
      </c>
      <c r="DS7" s="25">
        <v>22.09</v>
      </c>
      <c r="DT7" s="25">
        <v>21.1</v>
      </c>
      <c r="DU7" s="25">
        <v>19.510000000000002</v>
      </c>
      <c r="DV7" s="25">
        <v>17.95</v>
      </c>
      <c r="DW7" s="25">
        <v>16.940000000000001</v>
      </c>
      <c r="DX7" s="25">
        <v>16.88</v>
      </c>
      <c r="DY7" s="25">
        <v>18.28</v>
      </c>
      <c r="DZ7" s="25">
        <v>19.61</v>
      </c>
      <c r="EA7" s="25">
        <v>20.73</v>
      </c>
      <c r="EB7" s="25">
        <v>22.86</v>
      </c>
      <c r="EC7" s="25">
        <v>25.37</v>
      </c>
      <c r="ED7" s="25">
        <v>2.2000000000000002</v>
      </c>
      <c r="EE7" s="25">
        <v>1.23</v>
      </c>
      <c r="EF7" s="25">
        <v>1.65</v>
      </c>
      <c r="EG7" s="25">
        <v>1.58</v>
      </c>
      <c r="EH7" s="25">
        <v>1.1399999999999999</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2025-01-31T05:16:20Z</cp:lastPrinted>
  <dcterms:created xsi:type="dcterms:W3CDTF">2025-01-24T06:56:23Z</dcterms:created>
  <dcterms:modified xsi:type="dcterms:W3CDTF">2025-02-27T05:22:13Z</dcterms:modified>
  <cp:category/>
</cp:coreProperties>
</file>