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2 霧島市（済）○\"/>
    </mc:Choice>
  </mc:AlternateContent>
  <xr:revisionPtr revIDLastSave="0" documentId="13_ncr:1_{059FAE0C-D9C1-48B3-8ABF-073EA35ABD8C}" xr6:coauthVersionLast="36" xr6:coauthVersionMax="46" xr10:uidLastSave="{00000000-0000-0000-0000-000000000000}"/>
  <workbookProtection workbookAlgorithmName="SHA-512" workbookHashValue="BlNhnwXy2V+Ln6XgR8WtaVWNVn/VPBhXcuku2iAhi7RJC1Ja6JjcRk9A5ToHT5rI2V/GR0+yXQCw8DnmauTLsA==" workbookSaltValue="C+Ij8uyXiBrf5AoDbmNkNA=="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E85" i="4"/>
  <c r="AT10" i="4"/>
  <c r="I10"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<sst xmlns="http://schemas.openxmlformats.org/spreadsheetml/2006/main" count="231" uniqueCount="116">
  <si>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</si>
  <si>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</si>
  <si>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</si>
  <si>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</si>
  <si>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</si>
  <si>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</si>
  <si>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</si>
  <si>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</si>
  <si>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</si>
  <si>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</si>
  <si>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</si>
  <si>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</si>
  <si>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</si>
  <si>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</si>
  <si>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</si>
  <si>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</si>
  <si>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</si>
  <si>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</si>
  <si>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</si>
  <si>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</si>
  <si>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</si>
  <si>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</si>
  <si>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</si>
  <si>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</si>
  <si>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</si>
  <si>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</si>
  <si>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</si>
  <si>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</si>
  <si>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</si>
  <si>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</si>
  <si>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</si>
  <si>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</si>
  <si>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</si>
  <si>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</si>
  <si>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</si>
  <si>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</si>
  <si>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</si>
  <si>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</si>
  <si>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</si>
  <si>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</si>
  <si>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</si>
  <si>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</si>
  <si>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</si>
  <si>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</si>
  <si>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</si>
  <si>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</si>
  <si>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</si>
  <si>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</si>
  <si>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</si>
  <si>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</si>
  <si>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</si>
  <si>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</si>
  <si>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</si>
  <si>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</si>
  <si>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</si>
  <si>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</si>
  <si>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</si>
  <si>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</si>
  <si>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</si>
  <si>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</si>
  <si>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</si>
  <si>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</si>
  <si>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</si>
  <si>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</si>
  <si>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</si>
  <si>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</si>
  <si>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</si>
  <si>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</si>
  <si>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</si>
  <si>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</si>
  <si>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</si>
  <si>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</si>
  <si>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</si>
  <si>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</si>
  <si>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</si>
  <si>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</si>
  <si>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</si>
  <si>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</si>
  <si>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</si>
  <si>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</si>
  <si>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</si>
  <si>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</si>
  <si>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</si>
  <si>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</si>
  <si>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</si>
  <si>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</si>
  <si>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</si>
  <si>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</si>
  <si>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</si>
  <si>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</si>
  <si>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</si>
  <si>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</si>
  <si>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</si>
  <si>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</si>
  <si>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</si>
  <si>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</si>
  <si>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</si>
  <si>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</si>
  <si>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</si>
  <si>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</si>
  <si>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</si>
  <si>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</si>
  <si>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</si>
  <si>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</si>
  <si>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</si>
  <si>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</si>
  <si>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</si>
  <si>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</si>
  <si>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</si>
  <si>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</si>
  <si>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</si>
  <si>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</si>
  <si>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</si>
  <si>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当該値は100％以上であり、良好な水準だが、一般会計からの繰り入れに依存している状況である。R5.4月から使用料を96.9円/㎥から125円/㎥に改定した。収入の確保と併せて維持管理費削減や水洗化率の向上の取り組みを強化し安定した経営を目指す。
②累積欠損金は発生しておらず健全である。
③当該値は100％未満であるが、流動負債の約82％を企業債償還が占めており、償還金の原資は使用料収入等により得ることを予定しているため支払能力がないものではない。
④類似団体、全国平均と比較すると低い(良い)傾向にある。必要な更新を行いながら引き続き経営改善を図っていく。
⑤R5.4月に使用料改定を行ったものの、類似団体や全国平均と比べて低い水準である。使用料で費用を賄い切れていないことから、適正な使用料の見直しを行い、歳入の確保を図る必要がある。
⑥類似団体、全国平均と比較すると低い(良い)傾向にあるが、使用料で費用を賄い切れていないことから、維持管理費の削減や接続率の向上による有収水量を増加させる取組が必要である。
⑦類似団体や全国平均と比較して低い水準である。当該処理区は観光地でありホテル等の需要もあるため、遊休状態が多いわけではないが、水洗化率は平均以下であるため、引き続き下水道への接続率の向上に努めることが必要である。
⑧類似団体や、全国と比較して低い水準にある。安定した経営のため広報等で水洗化促進を強化する必要がある。</t>
    <rPh sb="51" eb="52">
      <t>ガツ</t>
    </rPh>
    <rPh sb="62" eb="63">
      <t>エン</t>
    </rPh>
    <rPh sb="70" eb="71">
      <t>エン</t>
    </rPh>
    <rPh sb="74" eb="76">
      <t>カイテイ</t>
    </rPh>
    <rPh sb="79" eb="81">
      <t>シュウニュウ</t>
    </rPh>
    <rPh sb="82" eb="84">
      <t>カクホ</t>
    </rPh>
    <rPh sb="85" eb="86">
      <t>アワ</t>
    </rPh>
    <rPh sb="131" eb="133">
      <t>ハッセイ</t>
    </rPh>
    <rPh sb="138" eb="140">
      <t>ケンゼン</t>
    </rPh>
    <rPh sb="238" eb="240">
      <t>ヒカク</t>
    </rPh>
    <rPh sb="243" eb="244">
      <t>ヒク</t>
    </rPh>
    <rPh sb="246" eb="247">
      <t>ヨ</t>
    </rPh>
    <rPh sb="249" eb="251">
      <t>ケイコウ</t>
    </rPh>
    <rPh sb="255" eb="257">
      <t>ヒツヨウ</t>
    </rPh>
    <rPh sb="258" eb="260">
      <t>コウシン</t>
    </rPh>
    <rPh sb="261" eb="262">
      <t>オコナ</t>
    </rPh>
    <rPh sb="266" eb="267">
      <t>ヒ</t>
    </rPh>
    <rPh sb="268" eb="269">
      <t>ツヅ</t>
    </rPh>
    <rPh sb="270" eb="272">
      <t>ケイエイ</t>
    </rPh>
    <rPh sb="272" eb="274">
      <t>カイゼン</t>
    </rPh>
    <rPh sb="275" eb="276">
      <t>ハカ</t>
    </rPh>
    <rPh sb="287" eb="288">
      <t>ガツ</t>
    </rPh>
    <rPh sb="289" eb="294">
      <t>シヨウリョウカイテイ</t>
    </rPh>
    <rPh sb="295" eb="296">
      <t>オコナ</t>
    </rPh>
    <rPh sb="343" eb="345">
      <t>テキセイ</t>
    </rPh>
    <rPh sb="354" eb="355">
      <t>オコナ</t>
    </rPh>
    <rPh sb="357" eb="359">
      <t>サイニュウ</t>
    </rPh>
    <rPh sb="363" eb="364">
      <t>ハカ</t>
    </rPh>
    <rPh sb="365" eb="367">
      <t>ヒツヨウ</t>
    </rPh>
    <rPh sb="401" eb="404">
      <t>シヨウリョウ</t>
    </rPh>
    <rPh sb="405" eb="407">
      <t>ヒヨウ</t>
    </rPh>
    <rPh sb="408" eb="409">
      <t>マカナ</t>
    </rPh>
    <rPh sb="410" eb="411">
      <t>キ</t>
    </rPh>
    <rPh sb="527" eb="529">
      <t>ヘイキン</t>
    </rPh>
    <rPh sb="529" eb="531">
      <t>イカ</t>
    </rPh>
    <phoneticPr fontId="4"/>
  </si>
  <si>
    <t>　本市の汚水処理人口普及率は、全国平均と比べて低い水準にある。また、経営状況は汚水処理原価が使用料単価を上回っており、一般会計からの繰入金に依存している。水洗化率も全国に比べて低い。
R5年4月に使用料を改定した。今後は使用料収入を増加させ、さらに水洗化率の向上を図るとともに、新たな収入確保や経費削減に努めながら安定した経営を目指す。</t>
    <rPh sb="1" eb="3">
      <t>ホンシ</t>
    </rPh>
    <rPh sb="4" eb="13">
      <t>オスイショリジンコウフキュウリツ</t>
    </rPh>
    <rPh sb="15" eb="17">
      <t>ゼンコク</t>
    </rPh>
    <rPh sb="17" eb="19">
      <t>ヘイキン</t>
    </rPh>
    <rPh sb="20" eb="21">
      <t>クラ</t>
    </rPh>
    <rPh sb="23" eb="24">
      <t>ヒク</t>
    </rPh>
    <rPh sb="25" eb="27">
      <t>スイジュン</t>
    </rPh>
    <rPh sb="77" eb="81">
      <t>スイセンカリツ</t>
    </rPh>
    <rPh sb="82" eb="84">
      <t>ゼンコク</t>
    </rPh>
    <rPh sb="85" eb="86">
      <t>クラ</t>
    </rPh>
    <rPh sb="88" eb="89">
      <t>ヒク</t>
    </rPh>
    <rPh sb="94" eb="95">
      <t>ネン</t>
    </rPh>
    <rPh sb="96" eb="97">
      <t>ガツ</t>
    </rPh>
    <rPh sb="98" eb="101">
      <t>シヨウリョウ</t>
    </rPh>
    <rPh sb="102" eb="104">
      <t>カイテイ</t>
    </rPh>
    <phoneticPr fontId="4"/>
  </si>
  <si>
    <t>①,②,③供用開始から26年経過している。類似団体と比較して良好。法定耐用年数を経過した管路はなく、更新も行っていない。将来の更新に備えて投資計画等の見直しを行うことが必要である。</t>
    <rPh sb="5" eb="9">
      <t>キョウヨウカイシ</t>
    </rPh>
    <rPh sb="13" eb="14">
      <t>ネン</t>
    </rPh>
    <rPh sb="14" eb="16">
      <t>ケイカ</t>
    </rPh>
    <rPh sb="21" eb="25">
      <t>ルイジダンタイ</t>
    </rPh>
    <rPh sb="26" eb="28">
      <t>ヒカク</t>
    </rPh>
    <rPh sb="30" eb="32">
      <t>リョウコウ</t>
    </rPh>
    <rPh sb="60" eb="62">
      <t>ショウライ</t>
    </rPh>
    <rPh sb="63" eb="65">
      <t>コウシン</t>
    </rPh>
    <rPh sb="66" eb="67">
      <t>ソナ</t>
    </rPh>
    <rPh sb="69" eb="73">
      <t>トウシケイカク</t>
    </rPh>
    <rPh sb="73" eb="74">
      <t>トウ</t>
    </rPh>
    <rPh sb="75" eb="77">
      <t>ミナオ</t>
    </rPh>
    <rPh sb="79" eb="80">
      <t>オコナ</t>
    </rPh>
    <rPh sb="84" eb="8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</si>
</sst>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27-431D-8FD1-7E38C4BC99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9127-431D-8FD1-7E38C4BC99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29.17</c:v>
                </c:pt>
                <c:pt idx="1">
                  <c:v>29.13</c:v>
                </c:pt>
                <c:pt idx="2">
                  <c:v>29.17</c:v>
                </c:pt>
                <c:pt idx="3">
                  <c:v>30.96</c:v>
                </c:pt>
                <c:pt idx="4">
                  <c:v>30.38</c:v>
                </c:pt>
              </c:numCache>
            </c:numRef>
          </c:val>
          <c:extLst>
            <c:ext xmlns:c16="http://schemas.microsoft.com/office/drawing/2014/chart" uri="{C3380CC4-5D6E-409C-BE32-E72D297353CC}">
              <c16:uniqueId val="{00000000-9113-4CBA-9CF4-E33C7DF2084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9113-4CBA-9CF4-E33C7DF2084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73.66</c:v>
                </c:pt>
                <c:pt idx="1">
                  <c:v>79.510000000000005</c:v>
                </c:pt>
                <c:pt idx="2">
                  <c:v>76.42</c:v>
                </c:pt>
                <c:pt idx="3">
                  <c:v>77.87</c:v>
                </c:pt>
                <c:pt idx="4">
                  <c:v>78.31</c:v>
                </c:pt>
              </c:numCache>
            </c:numRef>
          </c:val>
          <c:extLst>
            <c:ext xmlns:c16="http://schemas.microsoft.com/office/drawing/2014/chart" uri="{C3380CC4-5D6E-409C-BE32-E72D297353CC}">
              <c16:uniqueId val="{00000000-ADDB-4A99-A65E-A73680E9CD3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ADDB-4A99-A65E-A73680E9CD3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117.93</c:v>
                </c:pt>
                <c:pt idx="1">
                  <c:v>110.85</c:v>
                </c:pt>
                <c:pt idx="2">
                  <c:v>130.88999999999999</c:v>
                </c:pt>
                <c:pt idx="3">
                  <c:v>119.68</c:v>
                </c:pt>
                <c:pt idx="4">
                  <c:v>121.29</c:v>
                </c:pt>
              </c:numCache>
            </c:numRef>
          </c:val>
          <c:extLst>
            <c:ext xmlns:c16="http://schemas.microsoft.com/office/drawing/2014/chart" uri="{C3380CC4-5D6E-409C-BE32-E72D297353CC}">
              <c16:uniqueId val="{00000000-718B-47AC-9198-925D2EB2BC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718B-47AC-9198-925D2EB2BC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4.8600000000000003</c:v>
                </c:pt>
                <c:pt idx="1">
                  <c:v>7.9</c:v>
                </c:pt>
                <c:pt idx="2">
                  <c:v>11.19</c:v>
                </c:pt>
                <c:pt idx="3">
                  <c:v>14.49</c:v>
                </c:pt>
                <c:pt idx="4">
                  <c:v>17.57</c:v>
                </c:pt>
              </c:numCache>
            </c:numRef>
          </c:val>
          <c:extLst>
            <c:ext xmlns:c16="http://schemas.microsoft.com/office/drawing/2014/chart" uri="{C3380CC4-5D6E-409C-BE32-E72D297353CC}">
              <c16:uniqueId val="{00000000-A9DD-4753-8421-506625B820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A9DD-4753-8421-506625B820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17-4595-9C84-6679D3811D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B117-4595-9C84-6679D3811D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0F-4CB8-8352-103DC5176E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310F-4CB8-8352-103DC5176E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76.02</c:v>
                </c:pt>
                <c:pt idx="1">
                  <c:v>78.17</c:v>
                </c:pt>
                <c:pt idx="2">
                  <c:v>89.47</c:v>
                </c:pt>
                <c:pt idx="3">
                  <c:v>82.75</c:v>
                </c:pt>
                <c:pt idx="4">
                  <c:v>61.4</c:v>
                </c:pt>
              </c:numCache>
            </c:numRef>
          </c:val>
          <c:extLst>
            <c:ext xmlns:c16="http://schemas.microsoft.com/office/drawing/2014/chart" uri="{C3380CC4-5D6E-409C-BE32-E72D297353CC}">
              <c16:uniqueId val="{00000000-D70A-48B3-9B21-8E795737A4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D70A-48B3-9B21-8E795737A4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2603.41</c:v>
                </c:pt>
                <c:pt idx="1">
                  <c:v>2189.59</c:v>
                </c:pt>
                <c:pt idx="2">
                  <c:v>1069.8900000000001</c:v>
                </c:pt>
                <c:pt idx="3">
                  <c:v>1004.55</c:v>
                </c:pt>
                <c:pt idx="4">
                  <c:v>656.27</c:v>
                </c:pt>
              </c:numCache>
            </c:numRef>
          </c:val>
          <c:extLst>
            <c:ext xmlns:c16="http://schemas.microsoft.com/office/drawing/2014/chart" uri="{C3380CC4-5D6E-409C-BE32-E72D297353CC}">
              <c16:uniqueId val="{00000000-5E92-40E6-8513-2C5D76BE43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5E92-40E6-8513-2C5D76BE43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47.09</c:v>
                </c:pt>
                <c:pt idx="1">
                  <c:v>30.03</c:v>
                </c:pt>
                <c:pt idx="2">
                  <c:v>56.53</c:v>
                </c:pt>
                <c:pt idx="3">
                  <c:v>54.44</c:v>
                </c:pt>
                <c:pt idx="4">
                  <c:v>67.62</c:v>
                </c:pt>
              </c:numCache>
            </c:numRef>
          </c:val>
          <c:extLst>
            <c:ext xmlns:c16="http://schemas.microsoft.com/office/drawing/2014/chart" uri="{C3380CC4-5D6E-409C-BE32-E72D297353CC}">
              <c16:uniqueId val="{00000000-0580-4624-BF3D-BAA3268E89A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0580-4624-BF3D-BAA3268E89A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205.5</c:v>
                </c:pt>
                <c:pt idx="1">
                  <c:v>321.07</c:v>
                </c:pt>
                <c:pt idx="2">
                  <c:v>171.41</c:v>
                </c:pt>
                <c:pt idx="3">
                  <c:v>182.98</c:v>
                </c:pt>
                <c:pt idx="4">
                  <c:v>180</c:v>
                </c:pt>
              </c:numCache>
            </c:numRef>
          </c:val>
          <c:extLst>
            <c:ext xmlns:c16="http://schemas.microsoft.com/office/drawing/2014/chart" uri="{C3380CC4-5D6E-409C-BE32-E72D297353CC}">
              <c16:uniqueId val="{00000000-D087-42C0-BD79-FD1898055B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D087-42C0-BD79-FD1898055B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霧島市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123979</v>
      </c>
      <c r="AM8" s="41"/>
      <c r="AN8" s="41"/>
      <c r="AO8" s="41"/>
      <c r="AP8" s="41"/>
      <c r="AQ8" s="41"/>
      <c r="AR8" s="41"/>
      <c r="AS8" s="41"/>
      <c r="AT8" s="34">
        <f>データ!T6</f>
        <v>603.16999999999996</v>
      </c>
      <c r="AU8" s="34"/>
      <c r="AV8" s="34"/>
      <c r="AW8" s="34"/>
      <c r="AX8" s="34"/>
      <c r="AY8" s="34"/>
      <c r="AZ8" s="34"/>
      <c r="BA8" s="34"/>
      <c r="BB8" s="34">
        <f>データ!U6</f>
        <v>205.55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81.05</v>
      </c>
      <c r="J10" s="34"/>
      <c r="K10" s="34"/>
      <c r="L10" s="34"/>
      <c r="M10" s="34"/>
      <c r="N10" s="34"/>
      <c r="O10" s="34"/>
      <c r="P10" s="34">
        <f>データ!P6</f>
        <v>1.28</v>
      </c>
      <c r="Q10" s="34"/>
      <c r="R10" s="34"/>
      <c r="S10" s="34"/>
      <c r="T10" s="34"/>
      <c r="U10" s="34"/>
      <c r="V10" s="34"/>
      <c r="W10" s="34">
        <f>データ!Q6</f>
        <v>106.18</v>
      </c>
      <c r="X10" s="34"/>
      <c r="Y10" s="34"/>
      <c r="Z10" s="34"/>
      <c r="AA10" s="34"/>
      <c r="AB10" s="34"/>
      <c r="AC10" s="34"/>
      <c r="AD10" s="41">
        <f>データ!R6</f>
        <v>2475</v>
      </c>
      <c r="AE10" s="41"/>
      <c r="AF10" s="41"/>
      <c r="AG10" s="41"/>
      <c r="AH10" s="41"/>
      <c r="AI10" s="41"/>
      <c r="AJ10" s="41"/>
      <c r="AK10" s="2"/>
      <c r="AL10" s="41">
        <f>データ!V6</f>
        <v>1577</v>
      </c>
      <c r="AM10" s="41"/>
      <c r="AN10" s="41"/>
      <c r="AO10" s="41"/>
      <c r="AP10" s="41"/>
      <c r="AQ10" s="41"/>
      <c r="AR10" s="41"/>
      <c r="AS10" s="41"/>
      <c r="AT10" s="34">
        <f>データ!W6</f>
        <v>1.25</v>
      </c>
      <c r="AU10" s="34"/>
      <c r="AV10" s="34"/>
      <c r="AW10" s="34"/>
      <c r="AX10" s="34"/>
      <c r="AY10" s="34"/>
      <c r="AZ10" s="34"/>
      <c r="BA10" s="34"/>
      <c r="BB10" s="34">
        <f>データ!X6</f>
        <v>1261.5999999999999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6"/>
      <c r="BN66" s="76"/>
      <c r="BO66" s="76"/>
      <c r="BP66" s="76"/>
      <c r="BQ66" s="76"/>
      <c r="BR66" s="76"/>
      <c r="BS66" s="76"/>
      <c r="BT66" s="76"/>
      <c r="BU66" s="76"/>
      <c r="BV66" s="76"/>
      <c r="BW66" s="76"/>
      <c r="BX66" s="76"/>
      <c r="BY66" s="76"/>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6"/>
      <c r="BN67" s="76"/>
      <c r="BO67" s="76"/>
      <c r="BP67" s="76"/>
      <c r="BQ67" s="76"/>
      <c r="BR67" s="76"/>
      <c r="BS67" s="76"/>
      <c r="BT67" s="76"/>
      <c r="BU67" s="76"/>
      <c r="BV67" s="76"/>
      <c r="BW67" s="76"/>
      <c r="BX67" s="76"/>
      <c r="BY67" s="76"/>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6"/>
      <c r="BN68" s="76"/>
      <c r="BO68" s="76"/>
      <c r="BP68" s="76"/>
      <c r="BQ68" s="76"/>
      <c r="BR68" s="76"/>
      <c r="BS68" s="76"/>
      <c r="BT68" s="76"/>
      <c r="BU68" s="76"/>
      <c r="BV68" s="76"/>
      <c r="BW68" s="76"/>
      <c r="BX68" s="76"/>
      <c r="BY68" s="76"/>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6"/>
      <c r="BN69" s="76"/>
      <c r="BO69" s="76"/>
      <c r="BP69" s="76"/>
      <c r="BQ69" s="76"/>
      <c r="BR69" s="76"/>
      <c r="BS69" s="76"/>
      <c r="BT69" s="76"/>
      <c r="BU69" s="76"/>
      <c r="BV69" s="76"/>
      <c r="BW69" s="76"/>
      <c r="BX69" s="76"/>
      <c r="BY69" s="76"/>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6"/>
      <c r="BN70" s="76"/>
      <c r="BO70" s="76"/>
      <c r="BP70" s="76"/>
      <c r="BQ70" s="76"/>
      <c r="BR70" s="76"/>
      <c r="BS70" s="76"/>
      <c r="BT70" s="76"/>
      <c r="BU70" s="76"/>
      <c r="BV70" s="76"/>
      <c r="BW70" s="76"/>
      <c r="BX70" s="76"/>
      <c r="BY70" s="76"/>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6"/>
      <c r="BN71" s="76"/>
      <c r="BO71" s="76"/>
      <c r="BP71" s="76"/>
      <c r="BQ71" s="76"/>
      <c r="BR71" s="76"/>
      <c r="BS71" s="76"/>
      <c r="BT71" s="76"/>
      <c r="BU71" s="76"/>
      <c r="BV71" s="76"/>
      <c r="BW71" s="76"/>
      <c r="BX71" s="76"/>
      <c r="BY71" s="76"/>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6"/>
      <c r="BN72" s="76"/>
      <c r="BO72" s="76"/>
      <c r="BP72" s="76"/>
      <c r="BQ72" s="76"/>
      <c r="BR72" s="76"/>
      <c r="BS72" s="76"/>
      <c r="BT72" s="76"/>
      <c r="BU72" s="76"/>
      <c r="BV72" s="76"/>
      <c r="BW72" s="76"/>
      <c r="BX72" s="76"/>
      <c r="BY72" s="76"/>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6"/>
      <c r="BN73" s="76"/>
      <c r="BO73" s="76"/>
      <c r="BP73" s="76"/>
      <c r="BQ73" s="76"/>
      <c r="BR73" s="76"/>
      <c r="BS73" s="76"/>
      <c r="BT73" s="76"/>
      <c r="BU73" s="76"/>
      <c r="BV73" s="76"/>
      <c r="BW73" s="76"/>
      <c r="BX73" s="76"/>
      <c r="BY73" s="76"/>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6"/>
      <c r="BN74" s="76"/>
      <c r="BO74" s="76"/>
      <c r="BP74" s="76"/>
      <c r="BQ74" s="76"/>
      <c r="BR74" s="76"/>
      <c r="BS74" s="76"/>
      <c r="BT74" s="76"/>
      <c r="BU74" s="76"/>
      <c r="BV74" s="76"/>
      <c r="BW74" s="76"/>
      <c r="BX74" s="76"/>
      <c r="BY74" s="76"/>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6"/>
      <c r="BN75" s="76"/>
      <c r="BO75" s="76"/>
      <c r="BP75" s="76"/>
      <c r="BQ75" s="76"/>
      <c r="BR75" s="76"/>
      <c r="BS75" s="76"/>
      <c r="BT75" s="76"/>
      <c r="BU75" s="76"/>
      <c r="BV75" s="76"/>
      <c r="BW75" s="76"/>
      <c r="BX75" s="76"/>
      <c r="BY75" s="76"/>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6"/>
      <c r="BN76" s="76"/>
      <c r="BO76" s="76"/>
      <c r="BP76" s="76"/>
      <c r="BQ76" s="76"/>
      <c r="BR76" s="76"/>
      <c r="BS76" s="76"/>
      <c r="BT76" s="76"/>
      <c r="BU76" s="76"/>
      <c r="BV76" s="76"/>
      <c r="BW76" s="76"/>
      <c r="BX76" s="76"/>
      <c r="BY76" s="76"/>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6"/>
      <c r="BN77" s="76"/>
      <c r="BO77" s="76"/>
      <c r="BP77" s="76"/>
      <c r="BQ77" s="76"/>
      <c r="BR77" s="76"/>
      <c r="BS77" s="76"/>
      <c r="BT77" s="76"/>
      <c r="BU77" s="76"/>
      <c r="BV77" s="76"/>
      <c r="BW77" s="76"/>
      <c r="BX77" s="76"/>
      <c r="BY77" s="76"/>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6"/>
      <c r="BN78" s="76"/>
      <c r="BO78" s="76"/>
      <c r="BP78" s="76"/>
      <c r="BQ78" s="76"/>
      <c r="BR78" s="76"/>
      <c r="BS78" s="76"/>
      <c r="BT78" s="76"/>
      <c r="BU78" s="76"/>
      <c r="BV78" s="76"/>
      <c r="BW78" s="76"/>
      <c r="BX78" s="76"/>
      <c r="BY78" s="76"/>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6"/>
      <c r="BN79" s="76"/>
      <c r="BO79" s="76"/>
      <c r="BP79" s="76"/>
      <c r="BQ79" s="76"/>
      <c r="BR79" s="76"/>
      <c r="BS79" s="76"/>
      <c r="BT79" s="76"/>
      <c r="BU79" s="76"/>
      <c r="BV79" s="76"/>
      <c r="BW79" s="76"/>
      <c r="BX79" s="76"/>
      <c r="BY79" s="76"/>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6"/>
      <c r="BN80" s="76"/>
      <c r="BO80" s="76"/>
      <c r="BP80" s="76"/>
      <c r="BQ80" s="76"/>
      <c r="BR80" s="76"/>
      <c r="BS80" s="76"/>
      <c r="BT80" s="76"/>
      <c r="BU80" s="76"/>
      <c r="BV80" s="76"/>
      <c r="BW80" s="76"/>
      <c r="BX80" s="76"/>
      <c r="BY80" s="76"/>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6"/>
      <c r="BN81" s="76"/>
      <c r="BO81" s="76"/>
      <c r="BP81" s="76"/>
      <c r="BQ81" s="76"/>
      <c r="BR81" s="76"/>
      <c r="BS81" s="76"/>
      <c r="BT81" s="76"/>
      <c r="BU81" s="76"/>
      <c r="BV81" s="76"/>
      <c r="BW81" s="76"/>
      <c r="BX81" s="76"/>
      <c r="BY81" s="76"/>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9xTf6c27CV5pGo4GRJbNtan4o6gDb6MuR1W05J2l0SNWURszBq3Uqr1yt+J9MQTjHrErceW/iZMboCLJ3vdGuw==" saltValue="hGchHyOVb/gE2vefEN3v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462187</v>
      </c>
      <c r="D6" s="19">
        <f t="shared" si="3"/>
        <v>46</v>
      </c>
      <c r="E6" s="19">
        <f t="shared" si="3"/>
        <v>17</v>
      </c>
      <c r="F6" s="19">
        <f t="shared" si="3"/>
        <v>4</v>
      </c>
      <c r="G6" s="19">
        <f t="shared" si="3"/>
        <v>0</v>
      </c>
      <c r="H6" s="19" t="str">
        <f t="shared" si="3"/>
        <v>鹿児島県　霧島市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81.05</v>
      </c>
      <c r="P6" s="20">
        <f t="shared" si="3"/>
        <v>1.28</v>
      </c>
      <c r="Q6" s="20">
        <f t="shared" si="3"/>
        <v>106.18</v>
      </c>
      <c r="R6" s="20">
        <f t="shared" si="3"/>
        <v>2475</v>
      </c>
      <c r="S6" s="20">
        <f t="shared" si="3"/>
        <v>123979</v>
      </c>
      <c r="T6" s="20">
        <f t="shared" si="3"/>
        <v>603.16999999999996</v>
      </c>
      <c r="U6" s="20">
        <f t="shared" si="3"/>
        <v>205.55</v>
      </c>
      <c r="V6" s="20">
        <f t="shared" si="3"/>
        <v>1577</v>
      </c>
      <c r="W6" s="20">
        <f t="shared" si="3"/>
        <v>1.25</v>
      </c>
      <c r="X6" s="20">
        <f t="shared" si="3"/>
        <v>1261.5999999999999</v>
      </c>
      <c r="Y6" s="21">
        <f>IF(Y7="",NA(),Y7)</f>
        <v>117.93</v>
      </c>
      <c r="Z6" s="21">
        <f t="shared" ref="Z6:AH6" si="4">IF(Z7="",NA(),Z7)</f>
        <v>110.85</v>
      </c>
      <c r="AA6" s="21">
        <f t="shared" si="4"/>
        <v>130.88999999999999</v>
      </c>
      <c r="AB6" s="21">
        <f t="shared" si="4"/>
        <v>119.68</v>
      </c>
      <c r="AC6" s="21">
        <f t="shared" si="4"/>
        <v>121.29</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76.02</v>
      </c>
      <c r="AV6" s="21">
        <f t="shared" ref="AV6:BD6" si="6">IF(AV7="",NA(),AV7)</f>
        <v>78.17</v>
      </c>
      <c r="AW6" s="21">
        <f t="shared" si="6"/>
        <v>89.47</v>
      </c>
      <c r="AX6" s="21">
        <f t="shared" si="6"/>
        <v>82.75</v>
      </c>
      <c r="AY6" s="21">
        <f t="shared" si="6"/>
        <v>61.4</v>
      </c>
      <c r="AZ6" s="21">
        <f t="shared" si="6"/>
        <v>47.72</v>
      </c>
      <c r="BA6" s="21">
        <f t="shared" si="6"/>
        <v>44.24</v>
      </c>
      <c r="BB6" s="21">
        <f t="shared" si="6"/>
        <v>43.07</v>
      </c>
      <c r="BC6" s="21">
        <f t="shared" si="6"/>
        <v>45.42</v>
      </c>
      <c r="BD6" s="21">
        <f t="shared" si="6"/>
        <v>50.63</v>
      </c>
      <c r="BE6" s="20" t="str">
        <f>IF(BE7="","",IF(BE7="-","【-】","【"&amp;SUBSTITUTE(TEXT(BE7,"#,##0.00"),"-","△")&amp;"】"))</f>
        <v>【48.91】</v>
      </c>
      <c r="BF6" s="21">
        <f>IF(BF7="",NA(),BF7)</f>
        <v>2603.41</v>
      </c>
      <c r="BG6" s="21">
        <f t="shared" ref="BG6:BO6" si="7">IF(BG7="",NA(),BG7)</f>
        <v>2189.59</v>
      </c>
      <c r="BH6" s="21">
        <f t="shared" si="7"/>
        <v>1069.8900000000001</v>
      </c>
      <c r="BI6" s="21">
        <f t="shared" si="7"/>
        <v>1004.55</v>
      </c>
      <c r="BJ6" s="21">
        <f t="shared" si="7"/>
        <v>656.27</v>
      </c>
      <c r="BK6" s="21">
        <f t="shared" si="7"/>
        <v>1206.79</v>
      </c>
      <c r="BL6" s="21">
        <f t="shared" si="7"/>
        <v>1258.43</v>
      </c>
      <c r="BM6" s="21">
        <f t="shared" si="7"/>
        <v>1163.75</v>
      </c>
      <c r="BN6" s="21">
        <f t="shared" si="7"/>
        <v>1195.47</v>
      </c>
      <c r="BO6" s="21">
        <f t="shared" si="7"/>
        <v>1168.69</v>
      </c>
      <c r="BP6" s="20" t="str">
        <f>IF(BP7="","",IF(BP7="-","【-】","【"&amp;SUBSTITUTE(TEXT(BP7,"#,##0.00"),"-","△")&amp;"】"))</f>
        <v>【1,156.82】</v>
      </c>
      <c r="BQ6" s="21">
        <f>IF(BQ7="",NA(),BQ7)</f>
        <v>47.09</v>
      </c>
      <c r="BR6" s="21">
        <f t="shared" ref="BR6:BZ6" si="8">IF(BR7="",NA(),BR7)</f>
        <v>30.03</v>
      </c>
      <c r="BS6" s="21">
        <f t="shared" si="8"/>
        <v>56.53</v>
      </c>
      <c r="BT6" s="21">
        <f t="shared" si="8"/>
        <v>54.44</v>
      </c>
      <c r="BU6" s="21">
        <f t="shared" si="8"/>
        <v>67.62</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205.5</v>
      </c>
      <c r="CC6" s="21">
        <f t="shared" ref="CC6:CK6" si="9">IF(CC7="",NA(),CC7)</f>
        <v>321.07</v>
      </c>
      <c r="CD6" s="21">
        <f t="shared" si="9"/>
        <v>171.41</v>
      </c>
      <c r="CE6" s="21">
        <f t="shared" si="9"/>
        <v>182.98</v>
      </c>
      <c r="CF6" s="21">
        <f t="shared" si="9"/>
        <v>180</v>
      </c>
      <c r="CG6" s="21">
        <f t="shared" si="9"/>
        <v>228.47</v>
      </c>
      <c r="CH6" s="21">
        <f t="shared" si="9"/>
        <v>224.88</v>
      </c>
      <c r="CI6" s="21">
        <f t="shared" si="9"/>
        <v>228.64</v>
      </c>
      <c r="CJ6" s="21">
        <f t="shared" si="9"/>
        <v>239.46</v>
      </c>
      <c r="CK6" s="21">
        <f t="shared" si="9"/>
        <v>233.15</v>
      </c>
      <c r="CL6" s="20" t="str">
        <f>IF(CL7="","",IF(CL7="-","【-】","【"&amp;SUBSTITUTE(TEXT(CL7,"#,##0.00"),"-","△")&amp;"】"))</f>
        <v>【215.73】</v>
      </c>
      <c r="CM6" s="21">
        <f>IF(CM7="",NA(),CM7)</f>
        <v>29.17</v>
      </c>
      <c r="CN6" s="21">
        <f t="shared" ref="CN6:CV6" si="10">IF(CN7="",NA(),CN7)</f>
        <v>29.13</v>
      </c>
      <c r="CO6" s="21">
        <f t="shared" si="10"/>
        <v>29.17</v>
      </c>
      <c r="CP6" s="21">
        <f t="shared" si="10"/>
        <v>30.96</v>
      </c>
      <c r="CQ6" s="21">
        <f t="shared" si="10"/>
        <v>30.38</v>
      </c>
      <c r="CR6" s="21">
        <f t="shared" si="10"/>
        <v>42.47</v>
      </c>
      <c r="CS6" s="21">
        <f t="shared" si="10"/>
        <v>42.4</v>
      </c>
      <c r="CT6" s="21">
        <f t="shared" si="10"/>
        <v>42.28</v>
      </c>
      <c r="CU6" s="21">
        <f t="shared" si="10"/>
        <v>41.06</v>
      </c>
      <c r="CV6" s="21">
        <f t="shared" si="10"/>
        <v>42.09</v>
      </c>
      <c r="CW6" s="20" t="str">
        <f>IF(CW7="","",IF(CW7="-","【-】","【"&amp;SUBSTITUTE(TEXT(CW7,"#,##0.00"),"-","△")&amp;"】"))</f>
        <v>【43.28】</v>
      </c>
      <c r="CX6" s="21">
        <f>IF(CX7="",NA(),CX7)</f>
        <v>73.66</v>
      </c>
      <c r="CY6" s="21">
        <f t="shared" ref="CY6:DG6" si="11">IF(CY7="",NA(),CY7)</f>
        <v>79.510000000000005</v>
      </c>
      <c r="CZ6" s="21">
        <f t="shared" si="11"/>
        <v>76.42</v>
      </c>
      <c r="DA6" s="21">
        <f t="shared" si="11"/>
        <v>77.87</v>
      </c>
      <c r="DB6" s="21">
        <f t="shared" si="11"/>
        <v>78.31</v>
      </c>
      <c r="DC6" s="21">
        <f t="shared" si="11"/>
        <v>83.75</v>
      </c>
      <c r="DD6" s="21">
        <f t="shared" si="11"/>
        <v>84.19</v>
      </c>
      <c r="DE6" s="21">
        <f t="shared" si="11"/>
        <v>84.34</v>
      </c>
      <c r="DF6" s="21">
        <f t="shared" si="11"/>
        <v>84.34</v>
      </c>
      <c r="DG6" s="21">
        <f t="shared" si="11"/>
        <v>84.73</v>
      </c>
      <c r="DH6" s="20" t="str">
        <f>IF(DH7="","",IF(DH7="-","【-】","【"&amp;SUBSTITUTE(TEXT(DH7,"#,##0.00"),"-","△")&amp;"】"))</f>
        <v>【86.21】</v>
      </c>
      <c r="DI6" s="21">
        <f>IF(DI7="",NA(),DI7)</f>
        <v>4.8600000000000003</v>
      </c>
      <c r="DJ6" s="21">
        <f t="shared" ref="DJ6:DR6" si="12">IF(DJ7="",NA(),DJ7)</f>
        <v>7.9</v>
      </c>
      <c r="DK6" s="21">
        <f t="shared" si="12"/>
        <v>11.19</v>
      </c>
      <c r="DL6" s="21">
        <f t="shared" si="12"/>
        <v>14.49</v>
      </c>
      <c r="DM6" s="21">
        <f t="shared" si="12"/>
        <v>17.57</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462187</v>
      </c>
      <c r="D7" s="23">
        <v>46</v>
      </c>
      <c r="E7" s="23">
        <v>17</v>
      </c>
      <c r="F7" s="23">
        <v>4</v>
      </c>
      <c r="G7" s="23">
        <v>0</v>
      </c>
      <c r="H7" s="23" t="s">
        <v>96</v>
      </c>
      <c r="I7" s="23" t="s">
        <v>97</v>
      </c>
      <c r="J7" s="23" t="s">
        <v>98</v>
      </c>
      <c r="K7" s="23" t="s">
        <v>99</v>
      </c>
      <c r="L7" s="23" t="s">
        <v>100</v>
      </c>
      <c r="M7" s="23" t="s">
        <v>101</v>
      </c>
      <c r="N7" s="24" t="s">
        <v>102</v>
      </c>
      <c r="O7" s="24">
        <v>81.05</v>
      </c>
      <c r="P7" s="24">
        <v>1.28</v>
      </c>
      <c r="Q7" s="24">
        <v>106.18</v>
      </c>
      <c r="R7" s="24">
        <v>2475</v>
      </c>
      <c r="S7" s="24">
        <v>123979</v>
      </c>
      <c r="T7" s="24">
        <v>603.16999999999996</v>
      </c>
      <c r="U7" s="24">
        <v>205.55</v>
      </c>
      <c r="V7" s="24">
        <v>1577</v>
      </c>
      <c r="W7" s="24">
        <v>1.25</v>
      </c>
      <c r="X7" s="24">
        <v>1261.5999999999999</v>
      </c>
      <c r="Y7" s="24">
        <v>117.93</v>
      </c>
      <c r="Z7" s="24">
        <v>110.85</v>
      </c>
      <c r="AA7" s="24">
        <v>130.88999999999999</v>
      </c>
      <c r="AB7" s="24">
        <v>119.68</v>
      </c>
      <c r="AC7" s="24">
        <v>121.29</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76.02</v>
      </c>
      <c r="AV7" s="24">
        <v>78.17</v>
      </c>
      <c r="AW7" s="24">
        <v>89.47</v>
      </c>
      <c r="AX7" s="24">
        <v>82.75</v>
      </c>
      <c r="AY7" s="24">
        <v>61.4</v>
      </c>
      <c r="AZ7" s="24">
        <v>47.72</v>
      </c>
      <c r="BA7" s="24">
        <v>44.24</v>
      </c>
      <c r="BB7" s="24">
        <v>43.07</v>
      </c>
      <c r="BC7" s="24">
        <v>45.42</v>
      </c>
      <c r="BD7" s="24">
        <v>50.63</v>
      </c>
      <c r="BE7" s="24">
        <v>48.91</v>
      </c>
      <c r="BF7" s="24">
        <v>2603.41</v>
      </c>
      <c r="BG7" s="24">
        <v>2189.59</v>
      </c>
      <c r="BH7" s="24">
        <v>1069.8900000000001</v>
      </c>
      <c r="BI7" s="24">
        <v>1004.55</v>
      </c>
      <c r="BJ7" s="24">
        <v>656.27</v>
      </c>
      <c r="BK7" s="24">
        <v>1206.79</v>
      </c>
      <c r="BL7" s="24">
        <v>1258.43</v>
      </c>
      <c r="BM7" s="24">
        <v>1163.75</v>
      </c>
      <c r="BN7" s="24">
        <v>1195.47</v>
      </c>
      <c r="BO7" s="24">
        <v>1168.69</v>
      </c>
      <c r="BP7" s="24">
        <v>1156.82</v>
      </c>
      <c r="BQ7" s="24">
        <v>47.09</v>
      </c>
      <c r="BR7" s="24">
        <v>30.03</v>
      </c>
      <c r="BS7" s="24">
        <v>56.53</v>
      </c>
      <c r="BT7" s="24">
        <v>54.44</v>
      </c>
      <c r="BU7" s="24">
        <v>67.62</v>
      </c>
      <c r="BV7" s="24">
        <v>71.84</v>
      </c>
      <c r="BW7" s="24">
        <v>73.36</v>
      </c>
      <c r="BX7" s="24">
        <v>72.599999999999994</v>
      </c>
      <c r="BY7" s="24">
        <v>69.430000000000007</v>
      </c>
      <c r="BZ7" s="24">
        <v>70.709999999999994</v>
      </c>
      <c r="CA7" s="24">
        <v>75.33</v>
      </c>
      <c r="CB7" s="24">
        <v>205.5</v>
      </c>
      <c r="CC7" s="24">
        <v>321.07</v>
      </c>
      <c r="CD7" s="24">
        <v>171.41</v>
      </c>
      <c r="CE7" s="24">
        <v>182.98</v>
      </c>
      <c r="CF7" s="24">
        <v>180</v>
      </c>
      <c r="CG7" s="24">
        <v>228.47</v>
      </c>
      <c r="CH7" s="24">
        <v>224.88</v>
      </c>
      <c r="CI7" s="24">
        <v>228.64</v>
      </c>
      <c r="CJ7" s="24">
        <v>239.46</v>
      </c>
      <c r="CK7" s="24">
        <v>233.15</v>
      </c>
      <c r="CL7" s="24">
        <v>215.73</v>
      </c>
      <c r="CM7" s="24">
        <v>29.17</v>
      </c>
      <c r="CN7" s="24">
        <v>29.13</v>
      </c>
      <c r="CO7" s="24">
        <v>29.17</v>
      </c>
      <c r="CP7" s="24">
        <v>30.96</v>
      </c>
      <c r="CQ7" s="24">
        <v>30.38</v>
      </c>
      <c r="CR7" s="24">
        <v>42.47</v>
      </c>
      <c r="CS7" s="24">
        <v>42.4</v>
      </c>
      <c r="CT7" s="24">
        <v>42.28</v>
      </c>
      <c r="CU7" s="24">
        <v>41.06</v>
      </c>
      <c r="CV7" s="24">
        <v>42.09</v>
      </c>
      <c r="CW7" s="24">
        <v>43.28</v>
      </c>
      <c r="CX7" s="24">
        <v>73.66</v>
      </c>
      <c r="CY7" s="24">
        <v>79.510000000000005</v>
      </c>
      <c r="CZ7" s="24">
        <v>76.42</v>
      </c>
      <c r="DA7" s="24">
        <v>77.87</v>
      </c>
      <c r="DB7" s="24">
        <v>78.31</v>
      </c>
      <c r="DC7" s="24">
        <v>83.75</v>
      </c>
      <c r="DD7" s="24">
        <v>84.19</v>
      </c>
      <c r="DE7" s="24">
        <v>84.34</v>
      </c>
      <c r="DF7" s="24">
        <v>84.34</v>
      </c>
      <c r="DG7" s="24">
        <v>84.73</v>
      </c>
      <c r="DH7" s="24">
        <v>86.21</v>
      </c>
      <c r="DI7" s="24">
        <v>4.8600000000000003</v>
      </c>
      <c r="DJ7" s="24">
        <v>7.9</v>
      </c>
      <c r="DK7" s="24">
        <v>11.19</v>
      </c>
      <c r="DL7" s="24">
        <v>14.49</v>
      </c>
      <c r="DM7" s="24">
        <v>17.57</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2025-01-24T07:14:47Z</dcterms:created>
  <dcterms:modified xsi:type="dcterms:W3CDTF">2025-02-27T05:20:12Z</dcterms:modified>
  <cp:category/>
</cp:coreProperties>
</file>