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12 霧島市（済）○\"/>
    </mc:Choice>
  </mc:AlternateContent>
  <xr:revisionPtr revIDLastSave="0" documentId="13_ncr:1_{74362A84-3A50-4A0A-A4DA-0A2DE99FF32D}" xr6:coauthVersionLast="36" xr6:coauthVersionMax="46" xr10:uidLastSave="{00000000-0000-0000-0000-000000000000}"/>
  <workbookProtection workbookAlgorithmName="SHA-512" workbookHashValue="9HYXSaR7Qm4/ep1B4fgUehpm1ncBbi/YcgjC0uee+grxweaFOux9cMNihdKjqrqmj9JB/iJFZFJ2ITcsmjXhQw==" workbookSaltValue="m5Yps5wMSyt+VhEDaEebYA==" workbookSpinCount="100000" lockStructure="1"/>
  <bookViews>
    <workbookView xWindow="0" yWindow="0" windowWidth="19200" windowHeight="75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E85" i="4"/>
  <c r="BB10" i="4"/>
  <c r="AT10" i="4"/>
  <c r="AL10" i="4"/>
  <c r="W10" i="4"/>
  <c r="B10" i="4"/>
  <c r="BB8" i="4"/>
  <c r="AT8" i="4"/>
  <c r="AL8" i="4"/>
  <c r="AD8" i="4"/>
  <c r="W8" i="4"/>
  <c r="P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<sst xmlns="http://schemas.openxmlformats.org/spreadsheetml/2006/main" count="228" uniqueCount="112">
  <si>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</si>
  <si>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</si>
  <si>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</si>
  <si>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</si>
  <si>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</si>
  <si>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</si>
  <si>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</si>
  <si>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</si>
  <si>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</si>
  <si>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</si>
  <si>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</si>
  <si>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</si>
  <si>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</si>
  <si>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</si>
  <si>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</si>
  <si>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</si>
  <si>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</si>
  <si>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</si>
  <si>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</si>
  <si>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</si>
  <si>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</si>
  <si>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</si>
  <si>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</si>
  <si>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</si>
  <si>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</si>
  <si>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</si>
  <si>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</si>
  <si>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</si>
  <si>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</si>
  <si>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</si>
  <si>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</si>
  <si>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</si>
  <si>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</si>
  <si>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</si>
  <si>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</si>
  <si>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</si>
  <si>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</si>
  <si>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</si>
  <si>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</si>
  <si>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</si>
  <si>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</si>
  <si>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</si>
  <si>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</si>
  <si>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</si>
  <si>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</si>
  <si>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</si>
  <si>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</si>
  <si>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</si>
  <si>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</si>
  <si>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</si>
  <si>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</si>
  <si>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</si>
  <si>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</si>
  <si>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</si>
  <si>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</si>
  <si>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</si>
  <si>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</si>
  <si>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</si>
  <si>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</si>
  <si>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</si>
  <si>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</si>
  <si>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</si>
  <si>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</si>
  <si>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</si>
  <si>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</si>
  <si>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</si>
  <si>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</si>
  <si>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</si>
  <si>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</si>
  <si>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</si>
  <si>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</si>
  <si>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</si>
  <si>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</si>
  <si>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</si>
  <si>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</si>
  <si>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</si>
  <si>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</si>
  <si>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</si>
  <si>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</si>
  <si>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</si>
  <si>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</si>
  <si>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</si>
  <si>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</si>
  <si>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</si>
  <si>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</si>
  <si>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</si>
  <si>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</si>
  <si>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</si>
  <si>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</si>
  <si>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</si>
  <si>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</si>
  <si>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</si>
  <si>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霧島市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</si>
  <si>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</si>
  <si>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</si>
  <si>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</si>
  <si>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</si>
  <si>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</si>
  <si>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</si>
  <si>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</si>
  <si>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</si>
  <si>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</si>
  <si>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</si>
  <si>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</si>
  <si>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</si>
  <si>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</si>
  <si>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</si>
  <si>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</si>
  <si>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</si>
  <si>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事業は多くの項目で良好な水準であり、経営状態は安定しているといえる。しかし、有収率が類似団体や全国平均より低い状況であり、老朽管からの漏水対策など改善が必要である。有形固定資産減価償却率や管路の経年化率、更新化率を見ても老朽化が著しく、更新は行っているものの既存の施設の老朽化に追いつかない状況である。計画的な更新投資が必要である。</t>
    <phoneticPr fontId="4"/>
  </si>
  <si>
    <t>①,②は類似団体や全国平均よりも高い水準で推移しており、法定耐用年数に近い資産が多く、管路の老朽化が進行している。
③管路の更新率が低いことから、管路の更新投資を増やす必要がある。</t>
    <phoneticPr fontId="4"/>
  </si>
  <si>
    <t>①当該値は100％以上となっており、類似団体平均よりも高い水準である。一般会計からの補助金の繰り入れも行っておらず良好な経営状態であるといえる。
②累積欠損金は発生しておらず健全である。
③当該値は100％以上で類似団体平均より高い水準で推移しており支払い能力に問題はない。
④近年、借入を行っていないため起債残高は毎年減少している。そのため当該値も減少しており、類似団体と比較しても低い水準である。
⑤当該値は100％を上回っており、類似団体平均よりも高い水準で推移している。
⑥経常費用が減少、年間有収水量が増加したため、給水原価は減少した。類似団体や全国平均と比較して低い水準であり良好である。
⑦類似団体や全国平均と比べて高い水準で良好である。
⑧有収水量、配水量ともに増加したが、配水量の増加幅が有収水量の増加幅よりも大きいため有収率が減少した。当該値は類似団体や全国平均以下で近年平均以下の数値が続いているため、老朽管からの漏水などに留意し、管の更新をするなどして有収率の増加に努める。</t>
    <rPh sb="246" eb="248">
      <t>ゲンショウ</t>
    </rPh>
    <rPh sb="256" eb="258">
      <t>ゾウカ</t>
    </rPh>
    <rPh sb="268" eb="270">
      <t>ゲンショウ</t>
    </rPh>
    <rPh sb="339" eb="341">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</si>
</sst>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0.65</c:v>
                </c:pt>
                <c:pt idx="1">
                  <c:v>0.4</c:v>
                </c:pt>
                <c:pt idx="2">
                  <c:v>0.35</c:v>
                </c:pt>
                <c:pt idx="3">
                  <c:v>0.3</c:v>
                </c:pt>
                <c:pt idx="4">
                  <c:v>0.25</c:v>
                </c:pt>
              </c:numCache>
            </c:numRef>
          </c:val>
          <c:extLst>
            <c:ext xmlns:c16="http://schemas.microsoft.com/office/drawing/2014/chart" uri="{C3380CC4-5D6E-409C-BE32-E72D297353CC}">
              <c16:uniqueId val="{00000000-F89E-4F29-8FD9-44C548DA098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0.67</c:v>
                </c:pt>
                <c:pt idx="2">
                  <c:v>0.62</c:v>
                </c:pt>
                <c:pt idx="3">
                  <c:v>0.6</c:v>
                </c:pt>
                <c:pt idx="4">
                  <c:v>0.57999999999999996</c:v>
                </c:pt>
              </c:numCache>
            </c:numRef>
          </c:val>
          <c:smooth val="0"/>
          <c:extLst>
            <c:ext xmlns:c16="http://schemas.microsoft.com/office/drawing/2014/chart" uri="{C3380CC4-5D6E-409C-BE32-E72D297353CC}">
              <c16:uniqueId val="{00000001-F89E-4F29-8FD9-44C548DA098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75.45</c:v>
                </c:pt>
                <c:pt idx="1">
                  <c:v>77.41</c:v>
                </c:pt>
                <c:pt idx="2">
                  <c:v>78.64</c:v>
                </c:pt>
                <c:pt idx="3">
                  <c:v>79.22</c:v>
                </c:pt>
                <c:pt idx="4">
                  <c:v>89.95</c:v>
                </c:pt>
              </c:numCache>
            </c:numRef>
          </c:val>
          <c:extLst>
            <c:ext xmlns:c16="http://schemas.microsoft.com/office/drawing/2014/chart" uri="{C3380CC4-5D6E-409C-BE32-E72D297353CC}">
              <c16:uniqueId val="{00000000-221A-49EC-A5F9-37120A469C1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62.05</c:v>
                </c:pt>
                <c:pt idx="1">
                  <c:v>63.23</c:v>
                </c:pt>
                <c:pt idx="2">
                  <c:v>62.59</c:v>
                </c:pt>
                <c:pt idx="3">
                  <c:v>61.81</c:v>
                </c:pt>
                <c:pt idx="4">
                  <c:v>62.35</c:v>
                </c:pt>
              </c:numCache>
            </c:numRef>
          </c:val>
          <c:smooth val="0"/>
          <c:extLst>
            <c:ext xmlns:c16="http://schemas.microsoft.com/office/drawing/2014/chart" uri="{C3380CC4-5D6E-409C-BE32-E72D297353CC}">
              <c16:uniqueId val="{00000001-221A-49EC-A5F9-37120A469C1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87.61</c:v>
                </c:pt>
                <c:pt idx="1">
                  <c:v>88.27</c:v>
                </c:pt>
                <c:pt idx="2">
                  <c:v>87.87</c:v>
                </c:pt>
                <c:pt idx="3">
                  <c:v>86.86</c:v>
                </c:pt>
                <c:pt idx="4">
                  <c:v>81.650000000000006</c:v>
                </c:pt>
              </c:numCache>
            </c:numRef>
          </c:val>
          <c:extLst>
            <c:ext xmlns:c16="http://schemas.microsoft.com/office/drawing/2014/chart" uri="{C3380CC4-5D6E-409C-BE32-E72D297353CC}">
              <c16:uniqueId val="{00000000-A42E-4E0D-A373-2B6FD5C324F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89.11</c:v>
                </c:pt>
                <c:pt idx="1">
                  <c:v>89.35</c:v>
                </c:pt>
                <c:pt idx="2">
                  <c:v>89.7</c:v>
                </c:pt>
                <c:pt idx="3">
                  <c:v>89.24</c:v>
                </c:pt>
                <c:pt idx="4">
                  <c:v>88.71</c:v>
                </c:pt>
              </c:numCache>
            </c:numRef>
          </c:val>
          <c:smooth val="0"/>
          <c:extLst>
            <c:ext xmlns:c16="http://schemas.microsoft.com/office/drawing/2014/chart" uri="{C3380CC4-5D6E-409C-BE32-E72D297353CC}">
              <c16:uniqueId val="{00000001-A42E-4E0D-A373-2B6FD5C324F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131.62</c:v>
                </c:pt>
                <c:pt idx="1">
                  <c:v>131.96</c:v>
                </c:pt>
                <c:pt idx="2">
                  <c:v>132.6</c:v>
                </c:pt>
                <c:pt idx="3">
                  <c:v>126.84</c:v>
                </c:pt>
                <c:pt idx="4">
                  <c:v>146.11000000000001</c:v>
                </c:pt>
              </c:numCache>
            </c:numRef>
          </c:val>
          <c:extLst>
            <c:ext xmlns:c16="http://schemas.microsoft.com/office/drawing/2014/chart" uri="{C3380CC4-5D6E-409C-BE32-E72D297353CC}">
              <c16:uniqueId val="{00000000-C71B-49EF-AF0B-1D992795CE9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112.82</c:v>
                </c:pt>
                <c:pt idx="1">
                  <c:v>111.21</c:v>
                </c:pt>
                <c:pt idx="2">
                  <c:v>111.89</c:v>
                </c:pt>
                <c:pt idx="3">
                  <c:v>109.99</c:v>
                </c:pt>
                <c:pt idx="4">
                  <c:v>110.2</c:v>
                </c:pt>
              </c:numCache>
            </c:numRef>
          </c:val>
          <c:smooth val="0"/>
          <c:extLst>
            <c:ext xmlns:c16="http://schemas.microsoft.com/office/drawing/2014/chart" uri="{C3380CC4-5D6E-409C-BE32-E72D297353CC}">
              <c16:uniqueId val="{00000001-C71B-49EF-AF0B-1D992795CE9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52.17</c:v>
                </c:pt>
                <c:pt idx="1">
                  <c:v>53.11</c:v>
                </c:pt>
                <c:pt idx="2">
                  <c:v>54.13</c:v>
                </c:pt>
                <c:pt idx="3">
                  <c:v>55.67</c:v>
                </c:pt>
                <c:pt idx="4">
                  <c:v>56.6</c:v>
                </c:pt>
              </c:numCache>
            </c:numRef>
          </c:val>
          <c:extLst>
            <c:ext xmlns:c16="http://schemas.microsoft.com/office/drawing/2014/chart" uri="{C3380CC4-5D6E-409C-BE32-E72D297353CC}">
              <c16:uniqueId val="{00000000-C09C-4A9C-91E6-0D134EE5510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48.69</c:v>
                </c:pt>
                <c:pt idx="1">
                  <c:v>49.62</c:v>
                </c:pt>
                <c:pt idx="2">
                  <c:v>50.5</c:v>
                </c:pt>
                <c:pt idx="3">
                  <c:v>51.28</c:v>
                </c:pt>
                <c:pt idx="4">
                  <c:v>51.95</c:v>
                </c:pt>
              </c:numCache>
            </c:numRef>
          </c:val>
          <c:smooth val="0"/>
          <c:extLst>
            <c:ext xmlns:c16="http://schemas.microsoft.com/office/drawing/2014/chart" uri="{C3380CC4-5D6E-409C-BE32-E72D297353CC}">
              <c16:uniqueId val="{00000001-C09C-4A9C-91E6-0D134EE5510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18.940000000000001</c:v>
                </c:pt>
                <c:pt idx="1">
                  <c:v>21.78</c:v>
                </c:pt>
                <c:pt idx="2">
                  <c:v>23.14</c:v>
                </c:pt>
                <c:pt idx="3">
                  <c:v>24.38</c:v>
                </c:pt>
                <c:pt idx="4">
                  <c:v>25.63</c:v>
                </c:pt>
              </c:numCache>
            </c:numRef>
          </c:val>
          <c:extLst>
            <c:ext xmlns:c16="http://schemas.microsoft.com/office/drawing/2014/chart" uri="{C3380CC4-5D6E-409C-BE32-E72D297353CC}">
              <c16:uniqueId val="{00000000-9441-4DD3-8C4D-2EB8ACE556C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18.260000000000002</c:v>
                </c:pt>
                <c:pt idx="1">
                  <c:v>19.510000000000002</c:v>
                </c:pt>
                <c:pt idx="2">
                  <c:v>21.19</c:v>
                </c:pt>
                <c:pt idx="3">
                  <c:v>22.64</c:v>
                </c:pt>
                <c:pt idx="4">
                  <c:v>24.49</c:v>
                </c:pt>
              </c:numCache>
            </c:numRef>
          </c:val>
          <c:smooth val="0"/>
          <c:extLst>
            <c:ext xmlns:c16="http://schemas.microsoft.com/office/drawing/2014/chart" uri="{C3380CC4-5D6E-409C-BE32-E72D297353CC}">
              <c16:uniqueId val="{00000001-9441-4DD3-8C4D-2EB8ACE556C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69-431F-8B4C-26BBFDD490B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0.45</c:v>
                </c:pt>
                <c:pt idx="3">
                  <c:v>0</c:v>
                </c:pt>
                <c:pt idx="4" formatCode="#,##0.00;&quot;△&quot;#,##0.00;&quot;-&quot;">
                  <c:v>0.05</c:v>
                </c:pt>
              </c:numCache>
            </c:numRef>
          </c:val>
          <c:smooth val="0"/>
          <c:extLst>
            <c:ext xmlns:c16="http://schemas.microsoft.com/office/drawing/2014/chart" uri="{C3380CC4-5D6E-409C-BE32-E72D297353CC}">
              <c16:uniqueId val="{00000001-6869-431F-8B4C-26BBFDD490B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1056.82</c:v>
                </c:pt>
                <c:pt idx="1">
                  <c:v>1033.67</c:v>
                </c:pt>
                <c:pt idx="2">
                  <c:v>1356.59</c:v>
                </c:pt>
                <c:pt idx="3">
                  <c:v>985.33</c:v>
                </c:pt>
                <c:pt idx="4">
                  <c:v>1042.8499999999999</c:v>
                </c:pt>
              </c:numCache>
            </c:numRef>
          </c:val>
          <c:extLst>
            <c:ext xmlns:c16="http://schemas.microsoft.com/office/drawing/2014/chart" uri="{C3380CC4-5D6E-409C-BE32-E72D297353CC}">
              <c16:uniqueId val="{00000000-3E0F-4C7F-9189-F800A27744E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358.91</c:v>
                </c:pt>
                <c:pt idx="1">
                  <c:v>360.96</c:v>
                </c:pt>
                <c:pt idx="2">
                  <c:v>351.29</c:v>
                </c:pt>
                <c:pt idx="3">
                  <c:v>364.24</c:v>
                </c:pt>
                <c:pt idx="4">
                  <c:v>369.82</c:v>
                </c:pt>
              </c:numCache>
            </c:numRef>
          </c:val>
          <c:smooth val="0"/>
          <c:extLst>
            <c:ext xmlns:c16="http://schemas.microsoft.com/office/drawing/2014/chart" uri="{C3380CC4-5D6E-409C-BE32-E72D297353CC}">
              <c16:uniqueId val="{00000001-3E0F-4C7F-9189-F800A27744E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74.17</c:v>
                </c:pt>
                <c:pt idx="1">
                  <c:v>63.84</c:v>
                </c:pt>
                <c:pt idx="2">
                  <c:v>53.77</c:v>
                </c:pt>
                <c:pt idx="3">
                  <c:v>46.16</c:v>
                </c:pt>
                <c:pt idx="4">
                  <c:v>36.5</c:v>
                </c:pt>
              </c:numCache>
            </c:numRef>
          </c:val>
          <c:extLst>
            <c:ext xmlns:c16="http://schemas.microsoft.com/office/drawing/2014/chart" uri="{C3380CC4-5D6E-409C-BE32-E72D297353CC}">
              <c16:uniqueId val="{00000000-40CC-418B-AEAF-B80F4607D4B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247.27</c:v>
                </c:pt>
                <c:pt idx="1">
                  <c:v>239.18</c:v>
                </c:pt>
                <c:pt idx="2">
                  <c:v>236.29</c:v>
                </c:pt>
                <c:pt idx="3">
                  <c:v>238.77</c:v>
                </c:pt>
                <c:pt idx="4">
                  <c:v>218.57</c:v>
                </c:pt>
              </c:numCache>
            </c:numRef>
          </c:val>
          <c:smooth val="0"/>
          <c:extLst>
            <c:ext xmlns:c16="http://schemas.microsoft.com/office/drawing/2014/chart" uri="{C3380CC4-5D6E-409C-BE32-E72D297353CC}">
              <c16:uniqueId val="{00000001-40CC-418B-AEAF-B80F4607D4B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124.37</c:v>
                </c:pt>
                <c:pt idx="1">
                  <c:v>125.16</c:v>
                </c:pt>
                <c:pt idx="2">
                  <c:v>124.43</c:v>
                </c:pt>
                <c:pt idx="3">
                  <c:v>118.25</c:v>
                </c:pt>
                <c:pt idx="4">
                  <c:v>138.29</c:v>
                </c:pt>
              </c:numCache>
            </c:numRef>
          </c:val>
          <c:extLst>
            <c:ext xmlns:c16="http://schemas.microsoft.com/office/drawing/2014/chart" uri="{C3380CC4-5D6E-409C-BE32-E72D297353CC}">
              <c16:uniqueId val="{00000000-D772-4CFB-97D7-0669A337AAA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105.34</c:v>
                </c:pt>
                <c:pt idx="1">
                  <c:v>101.89</c:v>
                </c:pt>
                <c:pt idx="2">
                  <c:v>104.33</c:v>
                </c:pt>
                <c:pt idx="3">
                  <c:v>98.85</c:v>
                </c:pt>
                <c:pt idx="4">
                  <c:v>101.78</c:v>
                </c:pt>
              </c:numCache>
            </c:numRef>
          </c:val>
          <c:smooth val="0"/>
          <c:extLst>
            <c:ext xmlns:c16="http://schemas.microsoft.com/office/drawing/2014/chart" uri="{C3380CC4-5D6E-409C-BE32-E72D297353CC}">
              <c16:uniqueId val="{00000001-D772-4CFB-97D7-0669A337AAA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106.52</c:v>
                </c:pt>
                <c:pt idx="1">
                  <c:v>105.67</c:v>
                </c:pt>
                <c:pt idx="2">
                  <c:v>106.4</c:v>
                </c:pt>
                <c:pt idx="3">
                  <c:v>112.31</c:v>
                </c:pt>
                <c:pt idx="4">
                  <c:v>96.45</c:v>
                </c:pt>
              </c:numCache>
            </c:numRef>
          </c:val>
          <c:extLst>
            <c:ext xmlns:c16="http://schemas.microsoft.com/office/drawing/2014/chart" uri="{C3380CC4-5D6E-409C-BE32-E72D297353CC}">
              <c16:uniqueId val="{00000000-79F7-46C8-959F-A54D8AEAC8C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159.6</c:v>
                </c:pt>
                <c:pt idx="1">
                  <c:v>156.32</c:v>
                </c:pt>
                <c:pt idx="2">
                  <c:v>157.4</c:v>
                </c:pt>
                <c:pt idx="3">
                  <c:v>162.61000000000001</c:v>
                </c:pt>
                <c:pt idx="4">
                  <c:v>163.94</c:v>
                </c:pt>
              </c:numCache>
            </c:numRef>
          </c:val>
          <c:smooth val="0"/>
          <c:extLst>
            <c:ext xmlns:c16="http://schemas.microsoft.com/office/drawing/2014/chart" uri="{C3380CC4-5D6E-409C-BE32-E72D297353CC}">
              <c16:uniqueId val="{00000001-79F7-46C8-959F-A54D8AEAC8C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鹿児島県　霧島市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A3</v>
      </c>
      <c r="X8" s="74"/>
      <c r="Y8" s="74"/>
      <c r="Z8" s="74"/>
      <c r="AA8" s="74"/>
      <c r="AB8" s="74"/>
      <c r="AC8" s="74"/>
      <c r="AD8" s="74" t="str">
        <f>データ!$M$6</f>
        <v>非設置</v>
      </c>
      <c r="AE8" s="74"/>
      <c r="AF8" s="74"/>
      <c r="AG8" s="74"/>
      <c r="AH8" s="74"/>
      <c r="AI8" s="74"/>
      <c r="AJ8" s="74"/>
      <c r="AK8" s="2"/>
      <c r="AL8" s="65">
        <f>データ!$R$6</f>
        <v>123979</v>
      </c>
      <c r="AM8" s="65"/>
      <c r="AN8" s="65"/>
      <c r="AO8" s="65"/>
      <c r="AP8" s="65"/>
      <c r="AQ8" s="65"/>
      <c r="AR8" s="65"/>
      <c r="AS8" s="65"/>
      <c r="AT8" s="36">
        <f>データ!$S$6</f>
        <v>603.16999999999996</v>
      </c>
      <c r="AU8" s="37"/>
      <c r="AV8" s="37"/>
      <c r="AW8" s="37"/>
      <c r="AX8" s="37"/>
      <c r="AY8" s="37"/>
      <c r="AZ8" s="37"/>
      <c r="BA8" s="37"/>
      <c r="BB8" s="54">
        <f>データ!$T$6</f>
        <v>205.55</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95.45</v>
      </c>
      <c r="J10" s="37"/>
      <c r="K10" s="37"/>
      <c r="L10" s="37"/>
      <c r="M10" s="37"/>
      <c r="N10" s="37"/>
      <c r="O10" s="64"/>
      <c r="P10" s="54">
        <f>データ!$P$6</f>
        <v>97.27</v>
      </c>
      <c r="Q10" s="54"/>
      <c r="R10" s="54"/>
      <c r="S10" s="54"/>
      <c r="T10" s="54"/>
      <c r="U10" s="54"/>
      <c r="V10" s="54"/>
      <c r="W10" s="65">
        <f>データ!$Q$6</f>
        <v>2629</v>
      </c>
      <c r="X10" s="65"/>
      <c r="Y10" s="65"/>
      <c r="Z10" s="65"/>
      <c r="AA10" s="65"/>
      <c r="AB10" s="65"/>
      <c r="AC10" s="65"/>
      <c r="AD10" s="2"/>
      <c r="AE10" s="2"/>
      <c r="AF10" s="2"/>
      <c r="AG10" s="2"/>
      <c r="AH10" s="2"/>
      <c r="AI10" s="2"/>
      <c r="AJ10" s="2"/>
      <c r="AK10" s="2"/>
      <c r="AL10" s="65">
        <f>データ!$U$6</f>
        <v>119821</v>
      </c>
      <c r="AM10" s="65"/>
      <c r="AN10" s="65"/>
      <c r="AO10" s="65"/>
      <c r="AP10" s="65"/>
      <c r="AQ10" s="65"/>
      <c r="AR10" s="65"/>
      <c r="AS10" s="65"/>
      <c r="AT10" s="36">
        <f>データ!$V$6</f>
        <v>179.22</v>
      </c>
      <c r="AU10" s="37"/>
      <c r="AV10" s="37"/>
      <c r="AW10" s="37"/>
      <c r="AX10" s="37"/>
      <c r="AY10" s="37"/>
      <c r="AZ10" s="37"/>
      <c r="BA10" s="37"/>
      <c r="BB10" s="54">
        <f>データ!$W$6</f>
        <v>668.57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TxnqTr1252+gMhldje0p8vaGQPxIwjjMhwgtpJ5bP/KRLk3da5ahGrBEiiqdgdBaVBQWw5imLmcBo86LZ2/WGQ==" saltValue="+CRuON/unKt+zZlvjR89I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2023</v>
      </c>
      <c r="C6" s="20">
        <f t="shared" ref="C6:W6" si="3">C7</f>
        <v>462187</v>
      </c>
      <c r="D6" s="20">
        <f t="shared" si="3"/>
        <v>46</v>
      </c>
      <c r="E6" s="20">
        <f t="shared" si="3"/>
        <v>1</v>
      </c>
      <c r="F6" s="20">
        <f t="shared" si="3"/>
        <v>0</v>
      </c>
      <c r="G6" s="20">
        <f t="shared" si="3"/>
        <v>1</v>
      </c>
      <c r="H6" s="20" t="str">
        <f t="shared" si="3"/>
        <v>鹿児島県　霧島市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95.45</v>
      </c>
      <c r="P6" s="21">
        <f t="shared" si="3"/>
        <v>97.27</v>
      </c>
      <c r="Q6" s="21">
        <f t="shared" si="3"/>
        <v>2629</v>
      </c>
      <c r="R6" s="21">
        <f t="shared" si="3"/>
        <v>123979</v>
      </c>
      <c r="S6" s="21">
        <f t="shared" si="3"/>
        <v>603.16999999999996</v>
      </c>
      <c r="T6" s="21">
        <f t="shared" si="3"/>
        <v>205.55</v>
      </c>
      <c r="U6" s="21">
        <f t="shared" si="3"/>
        <v>119821</v>
      </c>
      <c r="V6" s="21">
        <f t="shared" si="3"/>
        <v>179.22</v>
      </c>
      <c r="W6" s="21">
        <f t="shared" si="3"/>
        <v>668.57</v>
      </c>
      <c r="X6" s="22">
        <f>IF(X7="",NA(),X7)</f>
        <v>131.62</v>
      </c>
      <c r="Y6" s="22">
        <f t="shared" ref="Y6:AG6" si="4">IF(Y7="",NA(),Y7)</f>
        <v>131.96</v>
      </c>
      <c r="Z6" s="22">
        <f t="shared" si="4"/>
        <v>132.6</v>
      </c>
      <c r="AA6" s="22">
        <f t="shared" si="4"/>
        <v>126.84</v>
      </c>
      <c r="AB6" s="22">
        <f t="shared" si="4"/>
        <v>146.11000000000001</v>
      </c>
      <c r="AC6" s="22">
        <f t="shared" si="4"/>
        <v>112.82</v>
      </c>
      <c r="AD6" s="22">
        <f t="shared" si="4"/>
        <v>111.21</v>
      </c>
      <c r="AE6" s="22">
        <f t="shared" si="4"/>
        <v>111.89</v>
      </c>
      <c r="AF6" s="22">
        <f t="shared" si="4"/>
        <v>109.99</v>
      </c>
      <c r="AG6" s="22">
        <f t="shared" si="4"/>
        <v>110.2</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2">
        <f t="shared" si="5"/>
        <v>0.45</v>
      </c>
      <c r="AQ6" s="21">
        <f t="shared" si="5"/>
        <v>0</v>
      </c>
      <c r="AR6" s="22">
        <f t="shared" si="5"/>
        <v>0.05</v>
      </c>
      <c r="AS6" s="21" t="str">
        <f>IF(AS7="","",IF(AS7="-","【-】","【"&amp;SUBSTITUTE(TEXT(AS7,"#,##0.00"),"-","△")&amp;"】"))</f>
        <v>【1.50】</v>
      </c>
      <c r="AT6" s="22">
        <f>IF(AT7="",NA(),AT7)</f>
        <v>1056.82</v>
      </c>
      <c r="AU6" s="22">
        <f t="shared" ref="AU6:BC6" si="6">IF(AU7="",NA(),AU7)</f>
        <v>1033.67</v>
      </c>
      <c r="AV6" s="22">
        <f t="shared" si="6"/>
        <v>1356.59</v>
      </c>
      <c r="AW6" s="22">
        <f t="shared" si="6"/>
        <v>985.33</v>
      </c>
      <c r="AX6" s="22">
        <f t="shared" si="6"/>
        <v>1042.8499999999999</v>
      </c>
      <c r="AY6" s="22">
        <f t="shared" si="6"/>
        <v>358.91</v>
      </c>
      <c r="AZ6" s="22">
        <f t="shared" si="6"/>
        <v>360.96</v>
      </c>
      <c r="BA6" s="22">
        <f t="shared" si="6"/>
        <v>351.29</v>
      </c>
      <c r="BB6" s="22">
        <f t="shared" si="6"/>
        <v>364.24</v>
      </c>
      <c r="BC6" s="22">
        <f t="shared" si="6"/>
        <v>369.82</v>
      </c>
      <c r="BD6" s="21" t="str">
        <f>IF(BD7="","",IF(BD7="-","【-】","【"&amp;SUBSTITUTE(TEXT(BD7,"#,##0.00"),"-","△")&amp;"】"))</f>
        <v>【243.36】</v>
      </c>
      <c r="BE6" s="22">
        <f>IF(BE7="",NA(),BE7)</f>
        <v>74.17</v>
      </c>
      <c r="BF6" s="22">
        <f t="shared" ref="BF6:BN6" si="7">IF(BF7="",NA(),BF7)</f>
        <v>63.84</v>
      </c>
      <c r="BG6" s="22">
        <f t="shared" si="7"/>
        <v>53.77</v>
      </c>
      <c r="BH6" s="22">
        <f t="shared" si="7"/>
        <v>46.16</v>
      </c>
      <c r="BI6" s="22">
        <f t="shared" si="7"/>
        <v>36.5</v>
      </c>
      <c r="BJ6" s="22">
        <f t="shared" si="7"/>
        <v>247.27</v>
      </c>
      <c r="BK6" s="22">
        <f t="shared" si="7"/>
        <v>239.18</v>
      </c>
      <c r="BL6" s="22">
        <f t="shared" si="7"/>
        <v>236.29</v>
      </c>
      <c r="BM6" s="22">
        <f t="shared" si="7"/>
        <v>238.77</v>
      </c>
      <c r="BN6" s="22">
        <f t="shared" si="7"/>
        <v>218.57</v>
      </c>
      <c r="BO6" s="21" t="str">
        <f>IF(BO7="","",IF(BO7="-","【-】","【"&amp;SUBSTITUTE(TEXT(BO7,"#,##0.00"),"-","△")&amp;"】"))</f>
        <v>【265.93】</v>
      </c>
      <c r="BP6" s="22">
        <f>IF(BP7="",NA(),BP7)</f>
        <v>124.37</v>
      </c>
      <c r="BQ6" s="22">
        <f t="shared" ref="BQ6:BY6" si="8">IF(BQ7="",NA(),BQ7)</f>
        <v>125.16</v>
      </c>
      <c r="BR6" s="22">
        <f t="shared" si="8"/>
        <v>124.43</v>
      </c>
      <c r="BS6" s="22">
        <f t="shared" si="8"/>
        <v>118.25</v>
      </c>
      <c r="BT6" s="22">
        <f t="shared" si="8"/>
        <v>138.29</v>
      </c>
      <c r="BU6" s="22">
        <f t="shared" si="8"/>
        <v>105.34</v>
      </c>
      <c r="BV6" s="22">
        <f t="shared" si="8"/>
        <v>101.89</v>
      </c>
      <c r="BW6" s="22">
        <f t="shared" si="8"/>
        <v>104.33</v>
      </c>
      <c r="BX6" s="22">
        <f t="shared" si="8"/>
        <v>98.85</v>
      </c>
      <c r="BY6" s="22">
        <f t="shared" si="8"/>
        <v>101.78</v>
      </c>
      <c r="BZ6" s="21" t="str">
        <f>IF(BZ7="","",IF(BZ7="-","【-】","【"&amp;SUBSTITUTE(TEXT(BZ7,"#,##0.00"),"-","△")&amp;"】"))</f>
        <v>【97.82】</v>
      </c>
      <c r="CA6" s="22">
        <f>IF(CA7="",NA(),CA7)</f>
        <v>106.52</v>
      </c>
      <c r="CB6" s="22">
        <f t="shared" ref="CB6:CJ6" si="9">IF(CB7="",NA(),CB7)</f>
        <v>105.67</v>
      </c>
      <c r="CC6" s="22">
        <f t="shared" si="9"/>
        <v>106.4</v>
      </c>
      <c r="CD6" s="22">
        <f t="shared" si="9"/>
        <v>112.31</v>
      </c>
      <c r="CE6" s="22">
        <f t="shared" si="9"/>
        <v>96.45</v>
      </c>
      <c r="CF6" s="22">
        <f t="shared" si="9"/>
        <v>159.6</v>
      </c>
      <c r="CG6" s="22">
        <f t="shared" si="9"/>
        <v>156.32</v>
      </c>
      <c r="CH6" s="22">
        <f t="shared" si="9"/>
        <v>157.4</v>
      </c>
      <c r="CI6" s="22">
        <f t="shared" si="9"/>
        <v>162.61000000000001</v>
      </c>
      <c r="CJ6" s="22">
        <f t="shared" si="9"/>
        <v>163.94</v>
      </c>
      <c r="CK6" s="21" t="str">
        <f>IF(CK7="","",IF(CK7="-","【-】","【"&amp;SUBSTITUTE(TEXT(CK7,"#,##0.00"),"-","△")&amp;"】"))</f>
        <v>【177.56】</v>
      </c>
      <c r="CL6" s="22">
        <f>IF(CL7="",NA(),CL7)</f>
        <v>75.45</v>
      </c>
      <c r="CM6" s="22">
        <f t="shared" ref="CM6:CU6" si="10">IF(CM7="",NA(),CM7)</f>
        <v>77.41</v>
      </c>
      <c r="CN6" s="22">
        <f t="shared" si="10"/>
        <v>78.64</v>
      </c>
      <c r="CO6" s="22">
        <f t="shared" si="10"/>
        <v>79.22</v>
      </c>
      <c r="CP6" s="22">
        <f t="shared" si="10"/>
        <v>89.95</v>
      </c>
      <c r="CQ6" s="22">
        <f t="shared" si="10"/>
        <v>62.05</v>
      </c>
      <c r="CR6" s="22">
        <f t="shared" si="10"/>
        <v>63.23</v>
      </c>
      <c r="CS6" s="22">
        <f t="shared" si="10"/>
        <v>62.59</v>
      </c>
      <c r="CT6" s="22">
        <f t="shared" si="10"/>
        <v>61.81</v>
      </c>
      <c r="CU6" s="22">
        <f t="shared" si="10"/>
        <v>62.35</v>
      </c>
      <c r="CV6" s="21" t="str">
        <f>IF(CV7="","",IF(CV7="-","【-】","【"&amp;SUBSTITUTE(TEXT(CV7,"#,##0.00"),"-","△")&amp;"】"))</f>
        <v>【59.81】</v>
      </c>
      <c r="CW6" s="22">
        <f>IF(CW7="",NA(),CW7)</f>
        <v>87.61</v>
      </c>
      <c r="CX6" s="22">
        <f t="shared" ref="CX6:DF6" si="11">IF(CX7="",NA(),CX7)</f>
        <v>88.27</v>
      </c>
      <c r="CY6" s="22">
        <f t="shared" si="11"/>
        <v>87.87</v>
      </c>
      <c r="CZ6" s="22">
        <f t="shared" si="11"/>
        <v>86.86</v>
      </c>
      <c r="DA6" s="22">
        <f t="shared" si="11"/>
        <v>81.650000000000006</v>
      </c>
      <c r="DB6" s="22">
        <f t="shared" si="11"/>
        <v>89.11</v>
      </c>
      <c r="DC6" s="22">
        <f t="shared" si="11"/>
        <v>89.35</v>
      </c>
      <c r="DD6" s="22">
        <f t="shared" si="11"/>
        <v>89.7</v>
      </c>
      <c r="DE6" s="22">
        <f t="shared" si="11"/>
        <v>89.24</v>
      </c>
      <c r="DF6" s="22">
        <f t="shared" si="11"/>
        <v>88.71</v>
      </c>
      <c r="DG6" s="21" t="str">
        <f>IF(DG7="","",IF(DG7="-","【-】","【"&amp;SUBSTITUTE(TEXT(DG7,"#,##0.00"),"-","△")&amp;"】"))</f>
        <v>【89.42】</v>
      </c>
      <c r="DH6" s="22">
        <f>IF(DH7="",NA(),DH7)</f>
        <v>52.17</v>
      </c>
      <c r="DI6" s="22">
        <f t="shared" ref="DI6:DQ6" si="12">IF(DI7="",NA(),DI7)</f>
        <v>53.11</v>
      </c>
      <c r="DJ6" s="22">
        <f t="shared" si="12"/>
        <v>54.13</v>
      </c>
      <c r="DK6" s="22">
        <f t="shared" si="12"/>
        <v>55.67</v>
      </c>
      <c r="DL6" s="22">
        <f t="shared" si="12"/>
        <v>56.6</v>
      </c>
      <c r="DM6" s="22">
        <f t="shared" si="12"/>
        <v>48.69</v>
      </c>
      <c r="DN6" s="22">
        <f t="shared" si="12"/>
        <v>49.62</v>
      </c>
      <c r="DO6" s="22">
        <f t="shared" si="12"/>
        <v>50.5</v>
      </c>
      <c r="DP6" s="22">
        <f t="shared" si="12"/>
        <v>51.28</v>
      </c>
      <c r="DQ6" s="22">
        <f t="shared" si="12"/>
        <v>51.95</v>
      </c>
      <c r="DR6" s="21" t="str">
        <f>IF(DR7="","",IF(DR7="-","【-】","【"&amp;SUBSTITUTE(TEXT(DR7,"#,##0.00"),"-","△")&amp;"】"))</f>
        <v>【52.02】</v>
      </c>
      <c r="DS6" s="22">
        <f>IF(DS7="",NA(),DS7)</f>
        <v>18.940000000000001</v>
      </c>
      <c r="DT6" s="22">
        <f t="shared" ref="DT6:EB6" si="13">IF(DT7="",NA(),DT7)</f>
        <v>21.78</v>
      </c>
      <c r="DU6" s="22">
        <f t="shared" si="13"/>
        <v>23.14</v>
      </c>
      <c r="DV6" s="22">
        <f t="shared" si="13"/>
        <v>24.38</v>
      </c>
      <c r="DW6" s="22">
        <f t="shared" si="13"/>
        <v>25.63</v>
      </c>
      <c r="DX6" s="22">
        <f t="shared" si="13"/>
        <v>18.260000000000002</v>
      </c>
      <c r="DY6" s="22">
        <f t="shared" si="13"/>
        <v>19.510000000000002</v>
      </c>
      <c r="DZ6" s="22">
        <f t="shared" si="13"/>
        <v>21.19</v>
      </c>
      <c r="EA6" s="22">
        <f t="shared" si="13"/>
        <v>22.64</v>
      </c>
      <c r="EB6" s="22">
        <f t="shared" si="13"/>
        <v>24.49</v>
      </c>
      <c r="EC6" s="21" t="str">
        <f>IF(EC7="","",IF(EC7="-","【-】","【"&amp;SUBSTITUTE(TEXT(EC7,"#,##0.00"),"-","△")&amp;"】"))</f>
        <v>【25.37】</v>
      </c>
      <c r="ED6" s="22">
        <f>IF(ED7="",NA(),ED7)</f>
        <v>0.65</v>
      </c>
      <c r="EE6" s="22">
        <f t="shared" ref="EE6:EM6" si="14">IF(EE7="",NA(),EE7)</f>
        <v>0.4</v>
      </c>
      <c r="EF6" s="22">
        <f t="shared" si="14"/>
        <v>0.35</v>
      </c>
      <c r="EG6" s="22">
        <f t="shared" si="14"/>
        <v>0.3</v>
      </c>
      <c r="EH6" s="22">
        <f t="shared" si="14"/>
        <v>0.25</v>
      </c>
      <c r="EI6" s="22">
        <f t="shared" si="14"/>
        <v>0.66</v>
      </c>
      <c r="EJ6" s="22">
        <f t="shared" si="14"/>
        <v>0.67</v>
      </c>
      <c r="EK6" s="22">
        <f t="shared" si="14"/>
        <v>0.62</v>
      </c>
      <c r="EL6" s="22">
        <f t="shared" si="14"/>
        <v>0.6</v>
      </c>
      <c r="EM6" s="22">
        <f t="shared" si="14"/>
        <v>0.57999999999999996</v>
      </c>
      <c r="EN6" s="21" t="str">
        <f>IF(EN7="","",IF(EN7="-","【-】","【"&amp;SUBSTITUTE(TEXT(EN7,"#,##0.00"),"-","△")&amp;"】"))</f>
        <v>【0.62】</v>
      </c>
    </row>
    <row r="7" spans="1:144" s="23" customFormat="1" x14ac:dyDescent="0.2">
      <c r="A7" s="15"/>
      <c r="B7" s="24">
        <v>2023</v>
      </c>
      <c r="C7" s="24">
        <v>462187</v>
      </c>
      <c r="D7" s="24">
        <v>46</v>
      </c>
      <c r="E7" s="24">
        <v>1</v>
      </c>
      <c r="F7" s="24">
        <v>0</v>
      </c>
      <c r="G7" s="24">
        <v>1</v>
      </c>
      <c r="H7" s="24" t="s">
        <v>92</v>
      </c>
      <c r="I7" s="24" t="s">
        <v>93</v>
      </c>
      <c r="J7" s="24" t="s">
        <v>94</v>
      </c>
      <c r="K7" s="24" t="s">
        <v>95</v>
      </c>
      <c r="L7" s="24" t="s">
        <v>96</v>
      </c>
      <c r="M7" s="24" t="s">
        <v>97</v>
      </c>
      <c r="N7" s="25" t="s">
        <v>98</v>
      </c>
      <c r="O7" s="25">
        <v>95.45</v>
      </c>
      <c r="P7" s="25">
        <v>97.27</v>
      </c>
      <c r="Q7" s="25">
        <v>2629</v>
      </c>
      <c r="R7" s="25">
        <v>123979</v>
      </c>
      <c r="S7" s="25">
        <v>603.16999999999996</v>
      </c>
      <c r="T7" s="25">
        <v>205.55</v>
      </c>
      <c r="U7" s="25">
        <v>119821</v>
      </c>
      <c r="V7" s="25">
        <v>179.22</v>
      </c>
      <c r="W7" s="25">
        <v>668.57</v>
      </c>
      <c r="X7" s="25">
        <v>131.62</v>
      </c>
      <c r="Y7" s="25">
        <v>131.96</v>
      </c>
      <c r="Z7" s="25">
        <v>132.6</v>
      </c>
      <c r="AA7" s="25">
        <v>126.84</v>
      </c>
      <c r="AB7" s="25">
        <v>146.11000000000001</v>
      </c>
      <c r="AC7" s="25">
        <v>112.82</v>
      </c>
      <c r="AD7" s="25">
        <v>111.21</v>
      </c>
      <c r="AE7" s="25">
        <v>111.89</v>
      </c>
      <c r="AF7" s="25">
        <v>109.99</v>
      </c>
      <c r="AG7" s="25">
        <v>110.2</v>
      </c>
      <c r="AH7" s="25">
        <v>108.24</v>
      </c>
      <c r="AI7" s="25">
        <v>0</v>
      </c>
      <c r="AJ7" s="25">
        <v>0</v>
      </c>
      <c r="AK7" s="25">
        <v>0</v>
      </c>
      <c r="AL7" s="25">
        <v>0</v>
      </c>
      <c r="AM7" s="25">
        <v>0</v>
      </c>
      <c r="AN7" s="25">
        <v>0</v>
      </c>
      <c r="AO7" s="25">
        <v>0</v>
      </c>
      <c r="AP7" s="25">
        <v>0.45</v>
      </c>
      <c r="AQ7" s="25">
        <v>0</v>
      </c>
      <c r="AR7" s="25">
        <v>0.05</v>
      </c>
      <c r="AS7" s="25">
        <v>1.5</v>
      </c>
      <c r="AT7" s="25">
        <v>1056.82</v>
      </c>
      <c r="AU7" s="25">
        <v>1033.67</v>
      </c>
      <c r="AV7" s="25">
        <v>1356.59</v>
      </c>
      <c r="AW7" s="25">
        <v>985.33</v>
      </c>
      <c r="AX7" s="25">
        <v>1042.8499999999999</v>
      </c>
      <c r="AY7" s="25">
        <v>358.91</v>
      </c>
      <c r="AZ7" s="25">
        <v>360.96</v>
      </c>
      <c r="BA7" s="25">
        <v>351.29</v>
      </c>
      <c r="BB7" s="25">
        <v>364.24</v>
      </c>
      <c r="BC7" s="25">
        <v>369.82</v>
      </c>
      <c r="BD7" s="25">
        <v>243.36</v>
      </c>
      <c r="BE7" s="25">
        <v>74.17</v>
      </c>
      <c r="BF7" s="25">
        <v>63.84</v>
      </c>
      <c r="BG7" s="25">
        <v>53.77</v>
      </c>
      <c r="BH7" s="25">
        <v>46.16</v>
      </c>
      <c r="BI7" s="25">
        <v>36.5</v>
      </c>
      <c r="BJ7" s="25">
        <v>247.27</v>
      </c>
      <c r="BK7" s="25">
        <v>239.18</v>
      </c>
      <c r="BL7" s="25">
        <v>236.29</v>
      </c>
      <c r="BM7" s="25">
        <v>238.77</v>
      </c>
      <c r="BN7" s="25">
        <v>218.57</v>
      </c>
      <c r="BO7" s="25">
        <v>265.93</v>
      </c>
      <c r="BP7" s="25">
        <v>124.37</v>
      </c>
      <c r="BQ7" s="25">
        <v>125.16</v>
      </c>
      <c r="BR7" s="25">
        <v>124.43</v>
      </c>
      <c r="BS7" s="25">
        <v>118.25</v>
      </c>
      <c r="BT7" s="25">
        <v>138.29</v>
      </c>
      <c r="BU7" s="25">
        <v>105.34</v>
      </c>
      <c r="BV7" s="25">
        <v>101.89</v>
      </c>
      <c r="BW7" s="25">
        <v>104.33</v>
      </c>
      <c r="BX7" s="25">
        <v>98.85</v>
      </c>
      <c r="BY7" s="25">
        <v>101.78</v>
      </c>
      <c r="BZ7" s="25">
        <v>97.82</v>
      </c>
      <c r="CA7" s="25">
        <v>106.52</v>
      </c>
      <c r="CB7" s="25">
        <v>105.67</v>
      </c>
      <c r="CC7" s="25">
        <v>106.4</v>
      </c>
      <c r="CD7" s="25">
        <v>112.31</v>
      </c>
      <c r="CE7" s="25">
        <v>96.45</v>
      </c>
      <c r="CF7" s="25">
        <v>159.6</v>
      </c>
      <c r="CG7" s="25">
        <v>156.32</v>
      </c>
      <c r="CH7" s="25">
        <v>157.4</v>
      </c>
      <c r="CI7" s="25">
        <v>162.61000000000001</v>
      </c>
      <c r="CJ7" s="25">
        <v>163.94</v>
      </c>
      <c r="CK7" s="25">
        <v>177.56</v>
      </c>
      <c r="CL7" s="25">
        <v>75.45</v>
      </c>
      <c r="CM7" s="25">
        <v>77.41</v>
      </c>
      <c r="CN7" s="25">
        <v>78.64</v>
      </c>
      <c r="CO7" s="25">
        <v>79.22</v>
      </c>
      <c r="CP7" s="25">
        <v>89.95</v>
      </c>
      <c r="CQ7" s="25">
        <v>62.05</v>
      </c>
      <c r="CR7" s="25">
        <v>63.23</v>
      </c>
      <c r="CS7" s="25">
        <v>62.59</v>
      </c>
      <c r="CT7" s="25">
        <v>61.81</v>
      </c>
      <c r="CU7" s="25">
        <v>62.35</v>
      </c>
      <c r="CV7" s="25">
        <v>59.81</v>
      </c>
      <c r="CW7" s="25">
        <v>87.61</v>
      </c>
      <c r="CX7" s="25">
        <v>88.27</v>
      </c>
      <c r="CY7" s="25">
        <v>87.87</v>
      </c>
      <c r="CZ7" s="25">
        <v>86.86</v>
      </c>
      <c r="DA7" s="25">
        <v>81.650000000000006</v>
      </c>
      <c r="DB7" s="25">
        <v>89.11</v>
      </c>
      <c r="DC7" s="25">
        <v>89.35</v>
      </c>
      <c r="DD7" s="25">
        <v>89.7</v>
      </c>
      <c r="DE7" s="25">
        <v>89.24</v>
      </c>
      <c r="DF7" s="25">
        <v>88.71</v>
      </c>
      <c r="DG7" s="25">
        <v>89.42</v>
      </c>
      <c r="DH7" s="25">
        <v>52.17</v>
      </c>
      <c r="DI7" s="25">
        <v>53.11</v>
      </c>
      <c r="DJ7" s="25">
        <v>54.13</v>
      </c>
      <c r="DK7" s="25">
        <v>55.67</v>
      </c>
      <c r="DL7" s="25">
        <v>56.6</v>
      </c>
      <c r="DM7" s="25">
        <v>48.69</v>
      </c>
      <c r="DN7" s="25">
        <v>49.62</v>
      </c>
      <c r="DO7" s="25">
        <v>50.5</v>
      </c>
      <c r="DP7" s="25">
        <v>51.28</v>
      </c>
      <c r="DQ7" s="25">
        <v>51.95</v>
      </c>
      <c r="DR7" s="25">
        <v>52.02</v>
      </c>
      <c r="DS7" s="25">
        <v>18.940000000000001</v>
      </c>
      <c r="DT7" s="25">
        <v>21.78</v>
      </c>
      <c r="DU7" s="25">
        <v>23.14</v>
      </c>
      <c r="DV7" s="25">
        <v>24.38</v>
      </c>
      <c r="DW7" s="25">
        <v>25.63</v>
      </c>
      <c r="DX7" s="25">
        <v>18.260000000000002</v>
      </c>
      <c r="DY7" s="25">
        <v>19.510000000000002</v>
      </c>
      <c r="DZ7" s="25">
        <v>21.19</v>
      </c>
      <c r="EA7" s="25">
        <v>22.64</v>
      </c>
      <c r="EB7" s="25">
        <v>24.49</v>
      </c>
      <c r="EC7" s="25">
        <v>25.37</v>
      </c>
      <c r="ED7" s="25">
        <v>0.65</v>
      </c>
      <c r="EE7" s="25">
        <v>0.4</v>
      </c>
      <c r="EF7" s="25">
        <v>0.35</v>
      </c>
      <c r="EG7" s="25">
        <v>0.3</v>
      </c>
      <c r="EH7" s="25">
        <v>0.25</v>
      </c>
      <c r="EI7" s="25">
        <v>0.66</v>
      </c>
      <c r="EJ7" s="25">
        <v>0.67</v>
      </c>
      <c r="EK7" s="25">
        <v>0.62</v>
      </c>
      <c r="EL7" s="25">
        <v>0.6</v>
      </c>
      <c r="EM7" s="25">
        <v>0.57999999999999996</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107</v>
      </c>
      <c r="D13" t="s">
        <v>106</v>
      </c>
      <c r="E13" t="s">
        <v>107</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2025-01-24T06:56:23Z</dcterms:created>
  <dcterms:modified xsi:type="dcterms:W3CDTF">2025-02-27T05:21:09Z</dcterms:modified>
  <cp:category/>
</cp:coreProperties>
</file>