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11 曽於市○（永田）（確認中）\03_回答←違う\"/>
    </mc:Choice>
  </mc:AlternateContent>
  <xr:revisionPtr revIDLastSave="0" documentId="13_ncr:1_{A82228E1-1CC1-4036-89BD-78DD8151241B}" xr6:coauthVersionLast="36" xr6:coauthVersionMax="36" xr10:uidLastSave="{00000000-0000-0000-0000-000000000000}"/>
  <workbookProtection workbookAlgorithmName="SHA-512" workbookHashValue="wwyeyuOr9FymkNTKA8DN8ncIMZfpcMfdYmkZVtck3u6ZAQ680oaXCGYzecCc0Y/wBUfSlYyOpoMbjJsm5ACUyw==" workbookSaltValue="xlVkpaygA92x8UF8vJRfCA==" workbookSpinCount="100000" lockStructure="1"/>
  <bookViews>
    <workbookView xWindow="0" yWindow="0" windowWidth="19200" windowHeight="59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AL10" i="4"/>
  <c r="I10" i="4"/>
  <c r="AL8" i="4"/>
  <c r="P8" i="4"/>
  <c r="I8"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<sst xmlns="http://schemas.openxmlformats.org/spreadsheetml/2006/main" count="247" uniqueCount="119">
  <si>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</si>
  <si>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</si>
  <si>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</si>
  <si>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</si>
  <si>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</si>
  <si>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</si>
  <si>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</si>
  <si>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</si>
  <si>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</si>
  <si>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</si>
  <si>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</si>
  <si>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</si>
  <si>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</si>
  <si>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</si>
  <si>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</si>
  <si>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</si>
  <si>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</si>
  <si>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</si>
  <si>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</si>
  <si>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</si>
  <si>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</si>
  <si>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</si>
  <si>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</si>
  <si>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</si>
  <si>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</si>
  <si>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</si>
  <si>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</si>
  <si>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</si>
  <si>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</si>
  <si>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</si>
  <si>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</si>
  <si>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</si>
  <si>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</si>
  <si>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</si>
  <si>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</si>
  <si>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</si>
  <si>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</si>
  <si>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</si>
  <si>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</si>
  <si>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</si>
  <si>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</si>
  <si>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</si>
  <si>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</si>
  <si>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</si>
  <si>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</si>
  <si>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</si>
  <si>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</si>
  <si>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</si>
  <si>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</si>
  <si>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</si>
  <si>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</si>
  <si>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</si>
  <si>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</si>
  <si>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</si>
  <si>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</si>
  <si>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</si>
  <si>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</si>
  <si>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</si>
  <si>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</si>
  <si>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</si>
  <si>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</si>
  <si>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</si>
  <si>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</si>
  <si>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</si>
  <si>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</si>
  <si>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</si>
  <si>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</si>
  <si>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</si>
  <si>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</si>
  <si>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</si>
  <si>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</si>
  <si>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</si>
  <si>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</si>
  <si>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</si>
  <si>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</si>
  <si>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</si>
  <si>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</si>
  <si>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</si>
  <si>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</si>
  <si>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</si>
  <si>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</si>
  <si>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</si>
  <si>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</si>
  <si>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</si>
  <si>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</si>
  <si>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</si>
  <si>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</si>
  <si>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</si>
  <si>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</si>
  <si>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</si>
  <si>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</si>
  <si>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</si>
  <si>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</si>
  <si>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</si>
  <si>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</si>
  <si>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</si>
  <si>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</si>
  <si>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</si>
  <si>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曽於市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</si>
  <si>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</si>
  <si>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</si>
  <si>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</si>
  <si>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</si>
  <si>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</si>
  <si>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</si>
  <si>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</si>
  <si>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</si>
  <si>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</si>
  <si>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</si>
  <si>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</si>
  <si>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</si>
  <si>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</si>
  <si>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</si>
  <si>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</si>
  <si>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</si>
  <si>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</si>
  <si>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③管渠改善率
初年度設置より年数が経過し，老朽化に伴う修繕費が年々増加傾向にある。浄化槽本体については耐用年数も長いため特に問題ないが，ポンプやブロワ等付属機器の老朽化に伴う修繕については，維持管理費増の一因となっている。今後は維持管理費や浄化槽使用料の見直しを含めた検討が必要がある。</t>
    <phoneticPr fontId="4"/>
  </si>
  <si>
    <t>類似団体と比較しても，全体的に見てほぼ同水準ではあるものの，年数の経過した浄化槽の維持管理費用が増大していくため，経営の健全化に向け浄化槽の適正な使用による維持管理費の増加防止や使用料の収納率向上に努めていく必要がある。
また，令和３年度末を以て公共浄化槽の新規受付を廃止しており，設置から10年経過したものから年間100基程度，無償譲渡を進めている。（令和４年度から開始）</t>
    <phoneticPr fontId="4"/>
  </si>
  <si>
    <t>①収益的収支比率
過去の収納率を見ると向上してきたが，施設の老朽化に伴う管理費が年々増加しており，また事業廃止に伴う公共浄化槽の無償譲渡による収入の減少及び，引き渡しの際の修繕料が増加しているが、前年度と比べると収益的収支比率は向上している。
健全な経営を持続するためにも引き続き浄化槽使用料の収納率向上に努めていく。
⑤経費回収率
事業廃止に伴う公共浄化槽の無償譲渡により使用料収入が年々減少していく予定であり，対して修繕費が設備の老朽化により増加傾向にある。類似団体と比較すると高い状況を維持しているが，使用料収入で必要経費を全て賄えていない。
今後も経費回収率が100％に近づくよう，収納率向上と経費の見直し等に努めていく。
⑥汚水処理原価
管理浄化槽の増加により，適正な施設維持管理が行われているが、個人への無償譲渡の際の修繕費用が増加傾向にある。今後も維持管理を適切に行い経費の削減に努めていく。
⑦施設利用率
類似団体と比較すると平均を下回っているが，居住者等がいない場合には利用しないという施設の特殊性を考えると適正である。
⑧水洗化率
合併処理浄化槽設置は水洗化が条件であるため100％となっている。</t>
    <rPh sb="114" eb="116">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</si>
</sst>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6B-4075-B236-03730265323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26B-4075-B236-03730265323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41.95</c:v>
                </c:pt>
                <c:pt idx="1">
                  <c:v>40.86</c:v>
                </c:pt>
                <c:pt idx="2">
                  <c:v>40.869999999999997</c:v>
                </c:pt>
                <c:pt idx="3">
                  <c:v>45.16</c:v>
                </c:pt>
                <c:pt idx="4">
                  <c:v>42.01</c:v>
                </c:pt>
              </c:numCache>
            </c:numRef>
          </c:val>
          <c:extLst>
            <c:ext xmlns:c16="http://schemas.microsoft.com/office/drawing/2014/chart" uri="{C3380CC4-5D6E-409C-BE32-E72D297353CC}">
              <c16:uniqueId val="{00000000-F25C-40F3-9E7D-DB91536C794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F25C-40F3-9E7D-DB91536C794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D07-4D6E-8024-DCF06525AE4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9D07-4D6E-8024-DCF06525AE4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101.35</c:v>
                </c:pt>
                <c:pt idx="1">
                  <c:v>101.55</c:v>
                </c:pt>
                <c:pt idx="2">
                  <c:v>102.59</c:v>
                </c:pt>
                <c:pt idx="3">
                  <c:v>92.53</c:v>
                </c:pt>
                <c:pt idx="4">
                  <c:v>98.92</c:v>
                </c:pt>
              </c:numCache>
            </c:numRef>
          </c:val>
          <c:extLst>
            <c:ext xmlns:c16="http://schemas.microsoft.com/office/drawing/2014/chart" uri="{C3380CC4-5D6E-409C-BE32-E72D297353CC}">
              <c16:uniqueId val="{00000000-9F4F-4B77-AF29-27062D740AF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4F-4B77-AF29-27062D740AF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EA-4CFA-838F-4D61F5E8412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EA-4CFA-838F-4D61F5E8412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8F-4135-B811-9B193C1AF5F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8F-4135-B811-9B193C1AF5F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D2-4741-A61E-987CBEF95C8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D2-4741-A61E-987CBEF95C8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51-4E24-9096-1E7CECBBD72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51-4E24-9096-1E7CECBBD72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17-4299-AFB4-213A2FD4397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9517-4299-AFB4-213A2FD4397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86.81</c:v>
                </c:pt>
                <c:pt idx="1">
                  <c:v>83.81</c:v>
                </c:pt>
                <c:pt idx="2">
                  <c:v>93.89</c:v>
                </c:pt>
                <c:pt idx="3">
                  <c:v>88.75</c:v>
                </c:pt>
                <c:pt idx="4">
                  <c:v>81.13</c:v>
                </c:pt>
              </c:numCache>
            </c:numRef>
          </c:val>
          <c:extLst>
            <c:ext xmlns:c16="http://schemas.microsoft.com/office/drawing/2014/chart" uri="{C3380CC4-5D6E-409C-BE32-E72D297353CC}">
              <c16:uniqueId val="{00000000-61E0-4826-973B-FE925AA6B27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61E0-4826-973B-FE925AA6B27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263.86</c:v>
                </c:pt>
                <c:pt idx="1">
                  <c:v>274.82</c:v>
                </c:pt>
                <c:pt idx="2">
                  <c:v>250.36</c:v>
                </c:pt>
                <c:pt idx="3">
                  <c:v>258.89999999999998</c:v>
                </c:pt>
                <c:pt idx="4">
                  <c:v>309.88</c:v>
                </c:pt>
              </c:numCache>
            </c:numRef>
          </c:val>
          <c:extLst>
            <c:ext xmlns:c16="http://schemas.microsoft.com/office/drawing/2014/chart" uri="{C3380CC4-5D6E-409C-BE32-E72D297353CC}">
              <c16:uniqueId val="{00000000-50CB-4D8B-8DE9-2ED7C7FD2D0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50CB-4D8B-8DE9-2ED7C7FD2D0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曽於市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32948</v>
      </c>
      <c r="AM8" s="45"/>
      <c r="AN8" s="45"/>
      <c r="AO8" s="45"/>
      <c r="AP8" s="45"/>
      <c r="AQ8" s="45"/>
      <c r="AR8" s="45"/>
      <c r="AS8" s="45"/>
      <c r="AT8" s="44">
        <f>データ!T6</f>
        <v>390.14</v>
      </c>
      <c r="AU8" s="44"/>
      <c r="AV8" s="44"/>
      <c r="AW8" s="44"/>
      <c r="AX8" s="44"/>
      <c r="AY8" s="44"/>
      <c r="AZ8" s="44"/>
      <c r="BA8" s="44"/>
      <c r="BB8" s="44">
        <f>データ!U6</f>
        <v>84.45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7.06</v>
      </c>
      <c r="Q10" s="44"/>
      <c r="R10" s="44"/>
      <c r="S10" s="44"/>
      <c r="T10" s="44"/>
      <c r="U10" s="44"/>
      <c r="V10" s="44"/>
      <c r="W10" s="44">
        <f>データ!Q6</f>
        <v>100</v>
      </c>
      <c r="X10" s="44"/>
      <c r="Y10" s="44"/>
      <c r="Z10" s="44"/>
      <c r="AA10" s="44"/>
      <c r="AB10" s="44"/>
      <c r="AC10" s="44"/>
      <c r="AD10" s="45">
        <f>データ!R6</f>
        <v>3630</v>
      </c>
      <c r="AE10" s="45"/>
      <c r="AF10" s="45"/>
      <c r="AG10" s="45"/>
      <c r="AH10" s="45"/>
      <c r="AI10" s="45"/>
      <c r="AJ10" s="45"/>
      <c r="AK10" s="2"/>
      <c r="AL10" s="45">
        <f>データ!V6</f>
        <v>2302</v>
      </c>
      <c r="AM10" s="45"/>
      <c r="AN10" s="45"/>
      <c r="AO10" s="45"/>
      <c r="AP10" s="45"/>
      <c r="AQ10" s="45"/>
      <c r="AR10" s="45"/>
      <c r="AS10" s="45"/>
      <c r="AT10" s="44">
        <f>データ!W6</f>
        <v>115.72</v>
      </c>
      <c r="AU10" s="44"/>
      <c r="AV10" s="44"/>
      <c r="AW10" s="44"/>
      <c r="AX10" s="44"/>
      <c r="AY10" s="44"/>
      <c r="AZ10" s="44"/>
      <c r="BA10" s="44"/>
      <c r="BB10" s="44">
        <f>データ!X6</f>
        <v>19.89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J++FxBpqzWNGE9hB/fK937VfzSNjCwr34mkZWL87nI/x2FgPAUlZCkUIJM9jQdGQ+oDkDKuKsOWJLLOEx/qhyw==" saltValue="kox2KOHtsL3+HXmQvI0V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462179</v>
      </c>
      <c r="D6" s="19">
        <f t="shared" si="3"/>
        <v>47</v>
      </c>
      <c r="E6" s="19">
        <f t="shared" si="3"/>
        <v>18</v>
      </c>
      <c r="F6" s="19">
        <f t="shared" si="3"/>
        <v>0</v>
      </c>
      <c r="G6" s="19">
        <f t="shared" si="3"/>
        <v>0</v>
      </c>
      <c r="H6" s="19" t="str">
        <f t="shared" si="3"/>
        <v>鹿児島県　曽於市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7.06</v>
      </c>
      <c r="Q6" s="20">
        <f t="shared" si="3"/>
        <v>100</v>
      </c>
      <c r="R6" s="20">
        <f t="shared" si="3"/>
        <v>3630</v>
      </c>
      <c r="S6" s="20">
        <f t="shared" si="3"/>
        <v>32948</v>
      </c>
      <c r="T6" s="20">
        <f t="shared" si="3"/>
        <v>390.14</v>
      </c>
      <c r="U6" s="20">
        <f t="shared" si="3"/>
        <v>84.45</v>
      </c>
      <c r="V6" s="20">
        <f t="shared" si="3"/>
        <v>2302</v>
      </c>
      <c r="W6" s="20">
        <f t="shared" si="3"/>
        <v>115.72</v>
      </c>
      <c r="X6" s="20">
        <f t="shared" si="3"/>
        <v>19.89</v>
      </c>
      <c r="Y6" s="21">
        <f>IF(Y7="",NA(),Y7)</f>
        <v>101.35</v>
      </c>
      <c r="Z6" s="21">
        <f t="shared" ref="Z6:AH6" si="4">IF(Z7="",NA(),Z7)</f>
        <v>101.55</v>
      </c>
      <c r="AA6" s="21">
        <f t="shared" si="4"/>
        <v>102.59</v>
      </c>
      <c r="AB6" s="21">
        <f t="shared" si="4"/>
        <v>92.53</v>
      </c>
      <c r="AC6" s="21">
        <f t="shared" si="4"/>
        <v>98.92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86.81</v>
      </c>
      <c r="BR6" s="21">
        <f t="shared" ref="BR6:BZ6" si="8">IF(BR7="",NA(),BR7)</f>
        <v>83.81</v>
      </c>
      <c r="BS6" s="21">
        <f t="shared" si="8"/>
        <v>93.89</v>
      </c>
      <c r="BT6" s="21">
        <f t="shared" si="8"/>
        <v>88.75</v>
      </c>
      <c r="BU6" s="21">
        <f t="shared" si="8"/>
        <v>81.13</v>
      </c>
      <c r="BV6" s="21">
        <f t="shared" si="8"/>
        <v>62.5</v>
      </c>
      <c r="BW6" s="21">
        <f t="shared" si="8"/>
        <v>60.59</v>
      </c>
      <c r="BX6" s="21">
        <f t="shared" si="8"/>
        <v>60</v>
      </c>
      <c r="BY6" s="21">
        <f t="shared" si="8"/>
        <v>59.01</v>
      </c>
      <c r="BZ6" s="21">
        <f t="shared" si="8"/>
        <v>56.06</v>
      </c>
      <c r="CA6" s="20" t="str">
        <f>IF(CA7="","",IF(CA7="-","【-】","【"&amp;SUBSTITUTE(TEXT(CA7,"#,##0.00"),"-","△")&amp;"】"))</f>
        <v>【53.65】</v>
      </c>
      <c r="CB6" s="21">
        <f>IF(CB7="",NA(),CB7)</f>
        <v>263.86</v>
      </c>
      <c r="CC6" s="21">
        <f t="shared" ref="CC6:CK6" si="9">IF(CC7="",NA(),CC7)</f>
        <v>274.82</v>
      </c>
      <c r="CD6" s="21">
        <f t="shared" si="9"/>
        <v>250.36</v>
      </c>
      <c r="CE6" s="21">
        <f t="shared" si="9"/>
        <v>258.89999999999998</v>
      </c>
      <c r="CF6" s="21">
        <f t="shared" si="9"/>
        <v>309.88</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41.95</v>
      </c>
      <c r="CN6" s="21">
        <f t="shared" ref="CN6:CV6" si="10">IF(CN7="",NA(),CN7)</f>
        <v>40.86</v>
      </c>
      <c r="CO6" s="21">
        <f t="shared" si="10"/>
        <v>40.869999999999997</v>
      </c>
      <c r="CP6" s="21">
        <f t="shared" si="10"/>
        <v>45.16</v>
      </c>
      <c r="CQ6" s="21">
        <f t="shared" si="10"/>
        <v>42.01</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462179</v>
      </c>
      <c r="D7" s="23">
        <v>47</v>
      </c>
      <c r="E7" s="23">
        <v>18</v>
      </c>
      <c r="F7" s="23">
        <v>0</v>
      </c>
      <c r="G7" s="23">
        <v>0</v>
      </c>
      <c r="H7" s="23" t="s">
        <v>98</v>
      </c>
      <c r="I7" s="23" t="s">
        <v>99</v>
      </c>
      <c r="J7" s="23" t="s">
        <v>100</v>
      </c>
      <c r="K7" s="23" t="s">
        <v>101</v>
      </c>
      <c r="L7" s="23" t="s">
        <v>102</v>
      </c>
      <c r="M7" s="23" t="s">
        <v>103</v>
      </c>
      <c r="N7" s="24" t="s">
        <v>104</v>
      </c>
      <c r="O7" s="24" t="s">
        <v>105</v>
      </c>
      <c r="P7" s="24">
        <v>7.06</v>
      </c>
      <c r="Q7" s="24">
        <v>100</v>
      </c>
      <c r="R7" s="24">
        <v>3630</v>
      </c>
      <c r="S7" s="24">
        <v>32948</v>
      </c>
      <c r="T7" s="24">
        <v>390.14</v>
      </c>
      <c r="U7" s="24">
        <v>84.45</v>
      </c>
      <c r="V7" s="24">
        <v>2302</v>
      </c>
      <c r="W7" s="24">
        <v>115.72</v>
      </c>
      <c r="X7" s="24">
        <v>19.89</v>
      </c>
      <c r="Y7" s="24">
        <v>101.35</v>
      </c>
      <c r="Z7" s="24">
        <v>101.55</v>
      </c>
      <c r="AA7" s="24">
        <v>102.59</v>
      </c>
      <c r="AB7" s="24">
        <v>92.53</v>
      </c>
      <c r="AC7" s="24">
        <v>98.92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86.81</v>
      </c>
      <c r="BR7" s="24">
        <v>83.81</v>
      </c>
      <c r="BS7" s="24">
        <v>93.89</v>
      </c>
      <c r="BT7" s="24">
        <v>88.75</v>
      </c>
      <c r="BU7" s="24">
        <v>81.13</v>
      </c>
      <c r="BV7" s="24">
        <v>62.5</v>
      </c>
      <c r="BW7" s="24">
        <v>60.59</v>
      </c>
      <c r="BX7" s="24">
        <v>60</v>
      </c>
      <c r="BY7" s="24">
        <v>59.01</v>
      </c>
      <c r="BZ7" s="24">
        <v>56.06</v>
      </c>
      <c r="CA7" s="24">
        <v>53.65</v>
      </c>
      <c r="CB7" s="24">
        <v>263.86</v>
      </c>
      <c r="CC7" s="24">
        <v>274.82</v>
      </c>
      <c r="CD7" s="24">
        <v>250.36</v>
      </c>
      <c r="CE7" s="24">
        <v>258.89999999999998</v>
      </c>
      <c r="CF7" s="24">
        <v>309.88</v>
      </c>
      <c r="CG7" s="24">
        <v>269.33</v>
      </c>
      <c r="CH7" s="24">
        <v>280.23</v>
      </c>
      <c r="CI7" s="24">
        <v>282.70999999999998</v>
      </c>
      <c r="CJ7" s="24">
        <v>291.82</v>
      </c>
      <c r="CK7" s="24">
        <v>304.36</v>
      </c>
      <c r="CL7" s="24">
        <v>307.86</v>
      </c>
      <c r="CM7" s="24">
        <v>41.95</v>
      </c>
      <c r="CN7" s="24">
        <v>40.86</v>
      </c>
      <c r="CO7" s="24">
        <v>40.869999999999997</v>
      </c>
      <c r="CP7" s="24">
        <v>45.16</v>
      </c>
      <c r="CQ7" s="24">
        <v>42.01</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2025-02-25T00:49:05Z</cp:lastPrinted>
  <dcterms:created xsi:type="dcterms:W3CDTF">2025-01-24T07:41:38Z</dcterms:created>
  <dcterms:modified xsi:type="dcterms:W3CDTF">2025-02-25T00:49:16Z</dcterms:modified>
  <cp:category/>
</cp:coreProperties>
</file>