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0 日置市（済）○\"/>
    </mc:Choice>
  </mc:AlternateContent>
  <xr:revisionPtr revIDLastSave="0" documentId="13_ncr:1_{C427447C-8AE1-4C38-AB5A-5D1D3A25D1E2}" xr6:coauthVersionLast="36" xr6:coauthVersionMax="47" xr10:uidLastSave="{00000000-0000-0000-0000-000000000000}"/>
  <workbookProtection workbookAlgorithmName="SHA-512" workbookHashValue="HWBtcwuCJV7QgkWkTvX1nXF6farXqx5BLS7I68kXyUCcK8I+LFT9j+cekUu98U/mv6/DAadsCmkFleAJX5RYKQ==" workbookSaltValue="rbzX2qU8qAg4QipH/n0Vtw=="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E85" i="4"/>
  <c r="BB10" i="4"/>
  <c r="AT10" i="4"/>
  <c r="P10" i="4"/>
  <c r="B6"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<sst xmlns="http://schemas.openxmlformats.org/spreadsheetml/2006/main" count="253" uniqueCount="117">
  <si>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</si>
  <si>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</si>
  <si>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</si>
  <si>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</si>
  <si>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</si>
  <si>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</si>
  <si>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</si>
  <si>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</si>
  <si>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</si>
  <si>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</si>
  <si>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</si>
  <si>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</si>
  <si>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</si>
  <si>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</si>
  <si>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</si>
  <si>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</si>
  <si>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</si>
  <si>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</si>
  <si>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</si>
  <si>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</si>
  <si>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</si>
  <si>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</si>
  <si>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</si>
  <si>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</si>
  <si>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</si>
  <si>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</si>
  <si>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</si>
  <si>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</si>
  <si>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</si>
  <si>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</si>
  <si>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</si>
  <si>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</si>
  <si>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</si>
  <si>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</si>
  <si>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</si>
  <si>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</si>
  <si>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</si>
  <si>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</si>
  <si>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</si>
  <si>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</si>
  <si>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</si>
  <si>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</si>
  <si>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</si>
  <si>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</si>
  <si>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</si>
  <si>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</si>
  <si>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</si>
  <si>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</si>
  <si>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</si>
  <si>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</si>
  <si>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</si>
  <si>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</si>
  <si>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</si>
  <si>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</si>
  <si>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</si>
  <si>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</si>
  <si>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</si>
  <si>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</si>
  <si>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</si>
  <si>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</si>
  <si>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</si>
  <si>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</si>
  <si>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</si>
  <si>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</si>
  <si>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</si>
  <si>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</si>
  <si>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</si>
  <si>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</si>
  <si>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</si>
  <si>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</si>
  <si>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</si>
  <si>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</si>
  <si>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</si>
  <si>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</si>
  <si>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</si>
  <si>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</si>
  <si>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</si>
  <si>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</si>
  <si>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</si>
  <si>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</si>
  <si>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</si>
  <si>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</si>
  <si>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</si>
  <si>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</si>
  <si>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</si>
  <si>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</si>
  <si>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</si>
  <si>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</si>
  <si>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</si>
  <si>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</si>
  <si>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</si>
  <si>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</si>
  <si>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</si>
  <si>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</si>
  <si>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</si>
  <si>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</si>
  <si>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</si>
  <si>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</si>
  <si>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</si>
  <si>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</si>
  <si>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</si>
  <si>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</si>
  <si>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</si>
  <si>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</si>
  <si>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</si>
  <si>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</si>
  <si>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</si>
  <si>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</si>
  <si>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</si>
  <si>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</si>
  <si>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</si>
  <si>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</si>
  <si>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</si>
  <si>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</si>
  <si>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※令和２年度より地方公営企業法を適用したため、令和元年度の数値は計上していない。
①経常収支比率は151.69%と全国平均値(105.91%)や類似団体平均値(106.53%)を上回っており、収益性に問題はないが、一般会計からの繰入金に依存している状況であり、独立採算を原則とする公営企業として、使用料改定や経費の見直しなどの経営健全化を図る必要がある。
②累積欠損金は、発生していない。
③流動比率は、342.96%と全国平均(78.43%)や類似団体平均値(74.79%)を上回っており、短期的な支払能力については問題ない。
④企業債残高対事業規模比率は、127.33%と全国平均(630.82%)や類似団体平均値(767.56%)を下回っており、今後も建設改良事業を計画的に実施することにより、新規企業債額を抑制する必要がある。
⑤経費回収率は、汚水処理費の減により，114.66%と対前年度比で19.73ポイント上がっており、全国平均(97.81%)や類似団体平均値(90.23%)を上回った。今後も使用料と汚水処理費のバランスをとっていく必要がある。
⑥汚水処理原価について、137.99円と全国平均(138.75円)や類似団体平均値(170.20円)より下回っている状況である。
⑧水洗化率は、95.07%と類似団体平均値(90.62%)を上回っているが、全国平均(95.91%)を下回っており、継続した普及啓発活動が必要である。</t>
    <rPh sb="377" eb="382">
      <t>オスイショリヒ</t>
    </rPh>
    <rPh sb="383" eb="384">
      <t>ゲン</t>
    </rPh>
    <rPh sb="396" eb="401">
      <t>タイゼンネンドヒ</t>
    </rPh>
    <rPh sb="411" eb="412">
      <t>ア</t>
    </rPh>
    <rPh sb="447" eb="448">
      <t>ウエ</t>
    </rPh>
    <rPh sb="452" eb="454">
      <t>コンゴ</t>
    </rPh>
    <rPh sb="455" eb="458">
      <t>シヨウリョウ</t>
    </rPh>
    <rPh sb="459" eb="461">
      <t>オスイ</t>
    </rPh>
    <rPh sb="461" eb="463">
      <t>ショリ</t>
    </rPh>
    <rPh sb="463" eb="464">
      <t>ヒ</t>
    </rPh>
    <rPh sb="475" eb="477">
      <t>ヒツヨウ</t>
    </rPh>
    <rPh sb="513" eb="514">
      <t>エン</t>
    </rPh>
    <rPh sb="530" eb="531">
      <t>エン</t>
    </rPh>
    <rPh sb="534" eb="535">
      <t>シタ</t>
    </rPh>
    <phoneticPr fontId="4"/>
  </si>
  <si>
    <t>　日置市の公共下水道事業は、昭和63年３月の供用開始から約36年を経過しており、汚水処理施設については老朽化が進んでいる。また、耐用年数を超過した管渠はないが、処理場施設を含み機器更新のピークを迎える為、ストックマネジメント計画に基づく計画的な施設の更新に取り組む必要がある。
①有形固定資産減価償却率は、法適用後４年目の決算でもあり、全国平均や類似団体平均値を下回っている。</t>
    <phoneticPr fontId="4"/>
  </si>
  <si>
    <t>　令和４年度からの使用料改定をおこなったが、経常収支比率が減少し一般会計からの繰入金によって下水道事業全体の収支のバランスが保たれている現状がある。今後の施設の維持管理経費や施設更新費用の増加等を踏まえると、下水道事業を持続的に維持していくには、健全経営及び経営効率化に取り組む必要がある。</t>
    <rPh sb="1" eb="3">
      <t>レイワ</t>
    </rPh>
    <rPh sb="4" eb="5">
      <t>ネン</t>
    </rPh>
    <rPh sb="5" eb="6">
      <t>ド</t>
    </rPh>
    <rPh sb="9" eb="11">
      <t>シヨウ</t>
    </rPh>
    <rPh sb="11" eb="12">
      <t>リョウ</t>
    </rPh>
    <rPh sb="12" eb="14">
      <t>カイテイ</t>
    </rPh>
    <rPh sb="87" eb="89">
      <t>イゼン</t>
    </rPh>
    <rPh sb="104" eb="105">
      <t>タヨ</t>
    </rPh>
    <rPh sb="109" eb="111">
      <t>ブブン</t>
    </rPh>
    <rPh sb="112" eb="113">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</si>
</sst>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7FD-4C27-8B16-9469B1E706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17FD-4C27-8B16-9469B1E706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50.97</c:v>
                </c:pt>
                <c:pt idx="2">
                  <c:v>51.39</c:v>
                </c:pt>
                <c:pt idx="3">
                  <c:v>50.89</c:v>
                </c:pt>
                <c:pt idx="4">
                  <c:v>50.72</c:v>
                </c:pt>
              </c:numCache>
            </c:numRef>
          </c:val>
          <c:extLst>
            <c:ext xmlns:c16="http://schemas.microsoft.com/office/drawing/2014/chart" uri="{C3380CC4-5D6E-409C-BE32-E72D297353CC}">
              <c16:uniqueId val="{00000000-8D87-4CDE-8906-EAB4DA50A04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8D87-4CDE-8906-EAB4DA50A04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94.77</c:v>
                </c:pt>
                <c:pt idx="2">
                  <c:v>94.84</c:v>
                </c:pt>
                <c:pt idx="3">
                  <c:v>95.05</c:v>
                </c:pt>
                <c:pt idx="4">
                  <c:v>95.07</c:v>
                </c:pt>
              </c:numCache>
            </c:numRef>
          </c:val>
          <c:extLst>
            <c:ext xmlns:c16="http://schemas.microsoft.com/office/drawing/2014/chart" uri="{C3380CC4-5D6E-409C-BE32-E72D297353CC}">
              <c16:uniqueId val="{00000000-93FF-4BFC-914E-5F50B89ABC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93FF-4BFC-914E-5F50B89ABC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134.03</c:v>
                </c:pt>
                <c:pt idx="2">
                  <c:v>150.62</c:v>
                </c:pt>
                <c:pt idx="3">
                  <c:v>165.17</c:v>
                </c:pt>
                <c:pt idx="4">
                  <c:v>151.69</c:v>
                </c:pt>
              </c:numCache>
            </c:numRef>
          </c:val>
          <c:extLst>
            <c:ext xmlns:c16="http://schemas.microsoft.com/office/drawing/2014/chart" uri="{C3380CC4-5D6E-409C-BE32-E72D297353CC}">
              <c16:uniqueId val="{00000000-BC8C-40A6-8610-BAD57CD9EA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BC8C-40A6-8610-BAD57CD9EA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6.55</c:v>
                </c:pt>
                <c:pt idx="2">
                  <c:v>10.87</c:v>
                </c:pt>
                <c:pt idx="3">
                  <c:v>14.34</c:v>
                </c:pt>
                <c:pt idx="4">
                  <c:v>18.260000000000002</c:v>
                </c:pt>
              </c:numCache>
            </c:numRef>
          </c:val>
          <c:extLst>
            <c:ext xmlns:c16="http://schemas.microsoft.com/office/drawing/2014/chart" uri="{C3380CC4-5D6E-409C-BE32-E72D297353CC}">
              <c16:uniqueId val="{00000000-C0FD-48F6-997B-54036F8311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C0FD-48F6-997B-54036F8311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B0C-4E1D-AC03-600EAA1665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FB0C-4E1D-AC03-600EAA1665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420-464F-A6D5-D8DA7AB0B1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0420-464F-A6D5-D8DA7AB0B1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120.71</c:v>
                </c:pt>
                <c:pt idx="2">
                  <c:v>189.14</c:v>
                </c:pt>
                <c:pt idx="3">
                  <c:v>284.73</c:v>
                </c:pt>
                <c:pt idx="4">
                  <c:v>342.96</c:v>
                </c:pt>
              </c:numCache>
            </c:numRef>
          </c:val>
          <c:extLst>
            <c:ext xmlns:c16="http://schemas.microsoft.com/office/drawing/2014/chart" uri="{C3380CC4-5D6E-409C-BE32-E72D297353CC}">
              <c16:uniqueId val="{00000000-4864-4DD2-8C88-4349DD7CBF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4864-4DD2-8C88-4349DD7CBF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251.1</c:v>
                </c:pt>
                <c:pt idx="2">
                  <c:v>303.77</c:v>
                </c:pt>
                <c:pt idx="3">
                  <c:v>299.48</c:v>
                </c:pt>
                <c:pt idx="4">
                  <c:v>127.33</c:v>
                </c:pt>
              </c:numCache>
            </c:numRef>
          </c:val>
          <c:extLst>
            <c:ext xmlns:c16="http://schemas.microsoft.com/office/drawing/2014/chart" uri="{C3380CC4-5D6E-409C-BE32-E72D297353CC}">
              <c16:uniqueId val="{00000000-1941-4C50-B1C6-62AA4B8125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1941-4C50-B1C6-62AA4B8125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83.74</c:v>
                </c:pt>
                <c:pt idx="2">
                  <c:v>84.38</c:v>
                </c:pt>
                <c:pt idx="3">
                  <c:v>94.93</c:v>
                </c:pt>
                <c:pt idx="4">
                  <c:v>114.66</c:v>
                </c:pt>
              </c:numCache>
            </c:numRef>
          </c:val>
          <c:extLst>
            <c:ext xmlns:c16="http://schemas.microsoft.com/office/drawing/2014/chart" uri="{C3380CC4-5D6E-409C-BE32-E72D297353CC}">
              <c16:uniqueId val="{00000000-2477-4570-A402-B74B2EE592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2477-4570-A402-B74B2EE592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157.55000000000001</c:v>
                </c:pt>
                <c:pt idx="2">
                  <c:v>157.69</c:v>
                </c:pt>
                <c:pt idx="3">
                  <c:v>161.44999999999999</c:v>
                </c:pt>
                <c:pt idx="4">
                  <c:v>137.99</c:v>
                </c:pt>
              </c:numCache>
            </c:numRef>
          </c:val>
          <c:extLst>
            <c:ext xmlns:c16="http://schemas.microsoft.com/office/drawing/2014/chart" uri="{C3380CC4-5D6E-409C-BE32-E72D297353CC}">
              <c16:uniqueId val="{00000000-FC4A-440D-B278-3294A79CC5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FC4A-440D-B278-3294A79CC5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日置市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46642</v>
      </c>
      <c r="AM8" s="41"/>
      <c r="AN8" s="41"/>
      <c r="AO8" s="41"/>
      <c r="AP8" s="41"/>
      <c r="AQ8" s="41"/>
      <c r="AR8" s="41"/>
      <c r="AS8" s="41"/>
      <c r="AT8" s="34">
        <f>データ!T6</f>
        <v>253.01</v>
      </c>
      <c r="AU8" s="34"/>
      <c r="AV8" s="34"/>
      <c r="AW8" s="34"/>
      <c r="AX8" s="34"/>
      <c r="AY8" s="34"/>
      <c r="AZ8" s="34"/>
      <c r="BA8" s="34"/>
      <c r="BB8" s="34">
        <f>データ!U6</f>
        <v>184.35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69.27</v>
      </c>
      <c r="J10" s="34"/>
      <c r="K10" s="34"/>
      <c r="L10" s="34"/>
      <c r="M10" s="34"/>
      <c r="N10" s="34"/>
      <c r="O10" s="34"/>
      <c r="P10" s="34">
        <f>データ!P6</f>
        <v>41.92</v>
      </c>
      <c r="Q10" s="34"/>
      <c r="R10" s="34"/>
      <c r="S10" s="34"/>
      <c r="T10" s="34"/>
      <c r="U10" s="34"/>
      <c r="V10" s="34"/>
      <c r="W10" s="34">
        <f>データ!Q6</f>
        <v>101.76</v>
      </c>
      <c r="X10" s="34"/>
      <c r="Y10" s="34"/>
      <c r="Z10" s="34"/>
      <c r="AA10" s="34"/>
      <c r="AB10" s="34"/>
      <c r="AC10" s="34"/>
      <c r="AD10" s="41">
        <f>データ!R6</f>
        <v>3300</v>
      </c>
      <c r="AE10" s="41"/>
      <c r="AF10" s="41"/>
      <c r="AG10" s="41"/>
      <c r="AH10" s="41"/>
      <c r="AI10" s="41"/>
      <c r="AJ10" s="41"/>
      <c r="AK10" s="2"/>
      <c r="AL10" s="41">
        <f>データ!V6</f>
        <v>19353</v>
      </c>
      <c r="AM10" s="41"/>
      <c r="AN10" s="41"/>
      <c r="AO10" s="41"/>
      <c r="AP10" s="41"/>
      <c r="AQ10" s="41"/>
      <c r="AR10" s="41"/>
      <c r="AS10" s="41"/>
      <c r="AT10" s="34">
        <f>データ!W6</f>
        <v>5.0199999999999996</v>
      </c>
      <c r="AU10" s="34"/>
      <c r="AV10" s="34"/>
      <c r="AW10" s="34"/>
      <c r="AX10" s="34"/>
      <c r="AY10" s="34"/>
      <c r="AZ10" s="34"/>
      <c r="BA10" s="34"/>
      <c r="BB10" s="34">
        <f>データ!X6</f>
        <v>3855.18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aUiFx0wz4i51ZAthU1jxeXwdBjGwWA/VlqKrihrPpcuS0dvJCwTXVozpylYrZFpCCfU50P4gyrZIC1/c42iQA==" saltValue="0vAnwNX5HxZMOcsDKaBh7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462161</v>
      </c>
      <c r="D6" s="19">
        <f t="shared" si="3"/>
        <v>46</v>
      </c>
      <c r="E6" s="19">
        <f t="shared" si="3"/>
        <v>17</v>
      </c>
      <c r="F6" s="19">
        <f t="shared" si="3"/>
        <v>1</v>
      </c>
      <c r="G6" s="19">
        <f t="shared" si="3"/>
        <v>0</v>
      </c>
      <c r="H6" s="19" t="str">
        <f t="shared" si="3"/>
        <v>鹿児島県　日置市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69.27</v>
      </c>
      <c r="P6" s="20">
        <f t="shared" si="3"/>
        <v>41.92</v>
      </c>
      <c r="Q6" s="20">
        <f t="shared" si="3"/>
        <v>101.76</v>
      </c>
      <c r="R6" s="20">
        <f t="shared" si="3"/>
        <v>3300</v>
      </c>
      <c r="S6" s="20">
        <f t="shared" si="3"/>
        <v>46642</v>
      </c>
      <c r="T6" s="20">
        <f t="shared" si="3"/>
        <v>253.01</v>
      </c>
      <c r="U6" s="20">
        <f t="shared" si="3"/>
        <v>184.35</v>
      </c>
      <c r="V6" s="20">
        <f t="shared" si="3"/>
        <v>19353</v>
      </c>
      <c r="W6" s="20">
        <f t="shared" si="3"/>
        <v>5.0199999999999996</v>
      </c>
      <c r="X6" s="20">
        <f t="shared" si="3"/>
        <v>3855.18</v>
      </c>
      <c r="Y6" s="21" t="str">
        <f>IF(Y7="",NA(),Y7)</f>
        <v>-</v>
      </c>
      <c r="Z6" s="21">
        <f t="shared" ref="Z6:AH6" si="4">IF(Z7="",NA(),Z7)</f>
        <v>134.03</v>
      </c>
      <c r="AA6" s="21">
        <f t="shared" si="4"/>
        <v>150.62</v>
      </c>
      <c r="AB6" s="21">
        <f t="shared" si="4"/>
        <v>165.17</v>
      </c>
      <c r="AC6" s="21">
        <f t="shared" si="4"/>
        <v>151.69</v>
      </c>
      <c r="AD6" s="21" t="str">
        <f t="shared" si="4"/>
        <v>-</v>
      </c>
      <c r="AE6" s="21">
        <f t="shared" si="4"/>
        <v>106.5</v>
      </c>
      <c r="AF6" s="21">
        <f t="shared" si="4"/>
        <v>106.22</v>
      </c>
      <c r="AG6" s="21">
        <f t="shared" si="4"/>
        <v>107.01</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18.36</v>
      </c>
      <c r="AQ6" s="21">
        <f t="shared" si="5"/>
        <v>18.010000000000002</v>
      </c>
      <c r="AR6" s="21">
        <f t="shared" si="5"/>
        <v>23.86</v>
      </c>
      <c r="AS6" s="21">
        <f t="shared" si="5"/>
        <v>18.41</v>
      </c>
      <c r="AT6" s="20" t="str">
        <f>IF(AT7="","",IF(AT7="-","【-】","【"&amp;SUBSTITUTE(TEXT(AT7,"#,##0.00"),"-","△")&amp;"】"))</f>
        <v>【3.03】</v>
      </c>
      <c r="AU6" s="21" t="str">
        <f>IF(AU7="",NA(),AU7)</f>
        <v>-</v>
      </c>
      <c r="AV6" s="21">
        <f t="shared" ref="AV6:BD6" si="6">IF(AV7="",NA(),AV7)</f>
        <v>120.71</v>
      </c>
      <c r="AW6" s="21">
        <f t="shared" si="6"/>
        <v>189.14</v>
      </c>
      <c r="AX6" s="21">
        <f t="shared" si="6"/>
        <v>284.73</v>
      </c>
      <c r="AY6" s="21">
        <f t="shared" si="6"/>
        <v>342.96</v>
      </c>
      <c r="AZ6" s="21" t="str">
        <f t="shared" si="6"/>
        <v>-</v>
      </c>
      <c r="BA6" s="21">
        <f t="shared" si="6"/>
        <v>55.6</v>
      </c>
      <c r="BB6" s="21">
        <f t="shared" si="6"/>
        <v>59.4</v>
      </c>
      <c r="BC6" s="21">
        <f t="shared" si="6"/>
        <v>68.27</v>
      </c>
      <c r="BD6" s="21">
        <f t="shared" si="6"/>
        <v>74.790000000000006</v>
      </c>
      <c r="BE6" s="20" t="str">
        <f>IF(BE7="","",IF(BE7="-","【-】","【"&amp;SUBSTITUTE(TEXT(BE7,"#,##0.00"),"-","△")&amp;"】"))</f>
        <v>【78.43】</v>
      </c>
      <c r="BF6" s="21" t="str">
        <f>IF(BF7="",NA(),BF7)</f>
        <v>-</v>
      </c>
      <c r="BG6" s="21">
        <f t="shared" ref="BG6:BO6" si="7">IF(BG7="",NA(),BG7)</f>
        <v>251.1</v>
      </c>
      <c r="BH6" s="21">
        <f t="shared" si="7"/>
        <v>303.77</v>
      </c>
      <c r="BI6" s="21">
        <f t="shared" si="7"/>
        <v>299.48</v>
      </c>
      <c r="BJ6" s="21">
        <f t="shared" si="7"/>
        <v>127.33</v>
      </c>
      <c r="BK6" s="21" t="str">
        <f t="shared" si="7"/>
        <v>-</v>
      </c>
      <c r="BL6" s="21">
        <f t="shared" si="7"/>
        <v>789.08</v>
      </c>
      <c r="BM6" s="21">
        <f t="shared" si="7"/>
        <v>747.84</v>
      </c>
      <c r="BN6" s="21">
        <f t="shared" si="7"/>
        <v>804.98</v>
      </c>
      <c r="BO6" s="21">
        <f t="shared" si="7"/>
        <v>767.56</v>
      </c>
      <c r="BP6" s="20" t="str">
        <f>IF(BP7="","",IF(BP7="-","【-】","【"&amp;SUBSTITUTE(TEXT(BP7,"#,##0.00"),"-","△")&amp;"】"))</f>
        <v>【630.82】</v>
      </c>
      <c r="BQ6" s="21" t="str">
        <f>IF(BQ7="",NA(),BQ7)</f>
        <v>-</v>
      </c>
      <c r="BR6" s="21">
        <f t="shared" ref="BR6:BZ6" si="8">IF(BR7="",NA(),BR7)</f>
        <v>83.74</v>
      </c>
      <c r="BS6" s="21">
        <f t="shared" si="8"/>
        <v>84.38</v>
      </c>
      <c r="BT6" s="21">
        <f t="shared" si="8"/>
        <v>94.93</v>
      </c>
      <c r="BU6" s="21">
        <f t="shared" si="8"/>
        <v>114.66</v>
      </c>
      <c r="BV6" s="21" t="str">
        <f t="shared" si="8"/>
        <v>-</v>
      </c>
      <c r="BW6" s="21">
        <f t="shared" si="8"/>
        <v>88.25</v>
      </c>
      <c r="BX6" s="21">
        <f t="shared" si="8"/>
        <v>90.17</v>
      </c>
      <c r="BY6" s="21">
        <f t="shared" si="8"/>
        <v>88.71</v>
      </c>
      <c r="BZ6" s="21">
        <f t="shared" si="8"/>
        <v>90.23</v>
      </c>
      <c r="CA6" s="20" t="str">
        <f>IF(CA7="","",IF(CA7="-","【-】","【"&amp;SUBSTITUTE(TEXT(CA7,"#,##0.00"),"-","△")&amp;"】"))</f>
        <v>【97.81】</v>
      </c>
      <c r="CB6" s="21" t="str">
        <f>IF(CB7="",NA(),CB7)</f>
        <v>-</v>
      </c>
      <c r="CC6" s="21">
        <f t="shared" ref="CC6:CK6" si="9">IF(CC7="",NA(),CC7)</f>
        <v>157.55000000000001</v>
      </c>
      <c r="CD6" s="21">
        <f t="shared" si="9"/>
        <v>157.69</v>
      </c>
      <c r="CE6" s="21">
        <f t="shared" si="9"/>
        <v>161.44999999999999</v>
      </c>
      <c r="CF6" s="21">
        <f t="shared" si="9"/>
        <v>137.99</v>
      </c>
      <c r="CG6" s="21" t="str">
        <f t="shared" si="9"/>
        <v>-</v>
      </c>
      <c r="CH6" s="21">
        <f t="shared" si="9"/>
        <v>176.37</v>
      </c>
      <c r="CI6" s="21">
        <f t="shared" si="9"/>
        <v>173.17</v>
      </c>
      <c r="CJ6" s="21">
        <f t="shared" si="9"/>
        <v>174.8</v>
      </c>
      <c r="CK6" s="21">
        <f t="shared" si="9"/>
        <v>170.2</v>
      </c>
      <c r="CL6" s="20" t="str">
        <f>IF(CL7="","",IF(CL7="-","【-】","【"&amp;SUBSTITUTE(TEXT(CL7,"#,##0.00"),"-","△")&amp;"】"))</f>
        <v>【138.75】</v>
      </c>
      <c r="CM6" s="21" t="str">
        <f>IF(CM7="",NA(),CM7)</f>
        <v>-</v>
      </c>
      <c r="CN6" s="21">
        <f t="shared" ref="CN6:CV6" si="10">IF(CN7="",NA(),CN7)</f>
        <v>50.97</v>
      </c>
      <c r="CO6" s="21">
        <f t="shared" si="10"/>
        <v>51.39</v>
      </c>
      <c r="CP6" s="21">
        <f t="shared" si="10"/>
        <v>50.89</v>
      </c>
      <c r="CQ6" s="21">
        <f t="shared" si="10"/>
        <v>50.72</v>
      </c>
      <c r="CR6" s="21" t="str">
        <f t="shared" si="10"/>
        <v>-</v>
      </c>
      <c r="CS6" s="21">
        <f t="shared" si="10"/>
        <v>56.72</v>
      </c>
      <c r="CT6" s="21">
        <f t="shared" si="10"/>
        <v>56.43</v>
      </c>
      <c r="CU6" s="21">
        <f t="shared" si="10"/>
        <v>55.82</v>
      </c>
      <c r="CV6" s="21">
        <f t="shared" si="10"/>
        <v>56.51</v>
      </c>
      <c r="CW6" s="20" t="str">
        <f>IF(CW7="","",IF(CW7="-","【-】","【"&amp;SUBSTITUTE(TEXT(CW7,"#,##0.00"),"-","△")&amp;"】"))</f>
        <v>【58.94】</v>
      </c>
      <c r="CX6" s="21" t="str">
        <f>IF(CX7="",NA(),CX7)</f>
        <v>-</v>
      </c>
      <c r="CY6" s="21">
        <f t="shared" ref="CY6:DG6" si="11">IF(CY7="",NA(),CY7)</f>
        <v>94.77</v>
      </c>
      <c r="CZ6" s="21">
        <f t="shared" si="11"/>
        <v>94.84</v>
      </c>
      <c r="DA6" s="21">
        <f t="shared" si="11"/>
        <v>95.05</v>
      </c>
      <c r="DB6" s="21">
        <f t="shared" si="11"/>
        <v>95.07</v>
      </c>
      <c r="DC6" s="21" t="str">
        <f t="shared" si="11"/>
        <v>-</v>
      </c>
      <c r="DD6" s="21">
        <f t="shared" si="11"/>
        <v>90.72</v>
      </c>
      <c r="DE6" s="21">
        <f t="shared" si="11"/>
        <v>91.07</v>
      </c>
      <c r="DF6" s="21">
        <f t="shared" si="11"/>
        <v>90.67</v>
      </c>
      <c r="DG6" s="21">
        <f t="shared" si="11"/>
        <v>90.62</v>
      </c>
      <c r="DH6" s="20" t="str">
        <f>IF(DH7="","",IF(DH7="-","【-】","【"&amp;SUBSTITUTE(TEXT(DH7,"#,##0.00"),"-","△")&amp;"】"))</f>
        <v>【95.91】</v>
      </c>
      <c r="DI6" s="21" t="str">
        <f>IF(DI7="",NA(),DI7)</f>
        <v>-</v>
      </c>
      <c r="DJ6" s="21">
        <f t="shared" ref="DJ6:DR6" si="12">IF(DJ7="",NA(),DJ7)</f>
        <v>6.55</v>
      </c>
      <c r="DK6" s="21">
        <f t="shared" si="12"/>
        <v>10.87</v>
      </c>
      <c r="DL6" s="21">
        <f t="shared" si="12"/>
        <v>14.34</v>
      </c>
      <c r="DM6" s="21">
        <f t="shared" si="12"/>
        <v>18.260000000000002</v>
      </c>
      <c r="DN6" s="21" t="str">
        <f t="shared" si="12"/>
        <v>-</v>
      </c>
      <c r="DO6" s="21">
        <f t="shared" si="12"/>
        <v>20.78</v>
      </c>
      <c r="DP6" s="21">
        <f t="shared" si="12"/>
        <v>23.54</v>
      </c>
      <c r="DQ6" s="21">
        <f t="shared" si="12"/>
        <v>25.86</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1.34</v>
      </c>
      <c r="EA6" s="21">
        <f t="shared" si="13"/>
        <v>1.5</v>
      </c>
      <c r="EB6" s="21">
        <f t="shared" si="13"/>
        <v>1.4</v>
      </c>
      <c r="EC6" s="21">
        <f t="shared" si="13"/>
        <v>2.08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462161</v>
      </c>
      <c r="D7" s="23">
        <v>46</v>
      </c>
      <c r="E7" s="23">
        <v>17</v>
      </c>
      <c r="F7" s="23">
        <v>1</v>
      </c>
      <c r="G7" s="23">
        <v>0</v>
      </c>
      <c r="H7" s="23" t="s">
        <v>96</v>
      </c>
      <c r="I7" s="23" t="s">
        <v>97</v>
      </c>
      <c r="J7" s="23" t="s">
        <v>98</v>
      </c>
      <c r="K7" s="23" t="s">
        <v>99</v>
      </c>
      <c r="L7" s="23" t="s">
        <v>100</v>
      </c>
      <c r="M7" s="23" t="s">
        <v>101</v>
      </c>
      <c r="N7" s="24" t="s">
        <v>102</v>
      </c>
      <c r="O7" s="24">
        <v>69.27</v>
      </c>
      <c r="P7" s="24">
        <v>41.92</v>
      </c>
      <c r="Q7" s="24">
        <v>101.76</v>
      </c>
      <c r="R7" s="24">
        <v>3300</v>
      </c>
      <c r="S7" s="24">
        <v>46642</v>
      </c>
      <c r="T7" s="24">
        <v>253.01</v>
      </c>
      <c r="U7" s="24">
        <v>184.35</v>
      </c>
      <c r="V7" s="24">
        <v>19353</v>
      </c>
      <c r="W7" s="24">
        <v>5.0199999999999996</v>
      </c>
      <c r="X7" s="24">
        <v>3855.18</v>
      </c>
      <c r="Y7" s="24" t="s">
        <v>102</v>
      </c>
      <c r="Z7" s="24">
        <v>134.03</v>
      </c>
      <c r="AA7" s="24">
        <v>150.62</v>
      </c>
      <c r="AB7" s="24">
        <v>165.17</v>
      </c>
      <c r="AC7" s="24">
        <v>151.69</v>
      </c>
      <c r="AD7" s="24" t="s">
        <v>102</v>
      </c>
      <c r="AE7" s="24">
        <v>106.5</v>
      </c>
      <c r="AF7" s="24">
        <v>106.22</v>
      </c>
      <c r="AG7" s="24">
        <v>107.01</v>
      </c>
      <c r="AH7" s="24">
        <v>106.53</v>
      </c>
      <c r="AI7" s="24">
        <v>105.91</v>
      </c>
      <c r="AJ7" s="24" t="s">
        <v>102</v>
      </c>
      <c r="AK7" s="24">
        <v>0</v>
      </c>
      <c r="AL7" s="24">
        <v>0</v>
      </c>
      <c r="AM7" s="24">
        <v>0</v>
      </c>
      <c r="AN7" s="24">
        <v>0</v>
      </c>
      <c r="AO7" s="24" t="s">
        <v>102</v>
      </c>
      <c r="AP7" s="24">
        <v>18.36</v>
      </c>
      <c r="AQ7" s="24">
        <v>18.010000000000002</v>
      </c>
      <c r="AR7" s="24">
        <v>23.86</v>
      </c>
      <c r="AS7" s="24">
        <v>18.41</v>
      </c>
      <c r="AT7" s="24">
        <v>3.03</v>
      </c>
      <c r="AU7" s="24" t="s">
        <v>102</v>
      </c>
      <c r="AV7" s="24">
        <v>120.71</v>
      </c>
      <c r="AW7" s="24">
        <v>189.14</v>
      </c>
      <c r="AX7" s="24">
        <v>284.73</v>
      </c>
      <c r="AY7" s="24">
        <v>342.96</v>
      </c>
      <c r="AZ7" s="24" t="s">
        <v>102</v>
      </c>
      <c r="BA7" s="24">
        <v>55.6</v>
      </c>
      <c r="BB7" s="24">
        <v>59.4</v>
      </c>
      <c r="BC7" s="24">
        <v>68.27</v>
      </c>
      <c r="BD7" s="24">
        <v>74.790000000000006</v>
      </c>
      <c r="BE7" s="24">
        <v>78.430000000000007</v>
      </c>
      <c r="BF7" s="24" t="s">
        <v>102</v>
      </c>
      <c r="BG7" s="24">
        <v>251.1</v>
      </c>
      <c r="BH7" s="24">
        <v>303.77</v>
      </c>
      <c r="BI7" s="24">
        <v>299.48</v>
      </c>
      <c r="BJ7" s="24">
        <v>127.33</v>
      </c>
      <c r="BK7" s="24" t="s">
        <v>102</v>
      </c>
      <c r="BL7" s="24">
        <v>789.08</v>
      </c>
      <c r="BM7" s="24">
        <v>747.84</v>
      </c>
      <c r="BN7" s="24">
        <v>804.98</v>
      </c>
      <c r="BO7" s="24">
        <v>767.56</v>
      </c>
      <c r="BP7" s="24">
        <v>630.82000000000005</v>
      </c>
      <c r="BQ7" s="24" t="s">
        <v>102</v>
      </c>
      <c r="BR7" s="24">
        <v>83.74</v>
      </c>
      <c r="BS7" s="24">
        <v>84.38</v>
      </c>
      <c r="BT7" s="24">
        <v>94.93</v>
      </c>
      <c r="BU7" s="24">
        <v>114.66</v>
      </c>
      <c r="BV7" s="24" t="s">
        <v>102</v>
      </c>
      <c r="BW7" s="24">
        <v>88.25</v>
      </c>
      <c r="BX7" s="24">
        <v>90.17</v>
      </c>
      <c r="BY7" s="24">
        <v>88.71</v>
      </c>
      <c r="BZ7" s="24">
        <v>90.23</v>
      </c>
      <c r="CA7" s="24">
        <v>97.81</v>
      </c>
      <c r="CB7" s="24" t="s">
        <v>102</v>
      </c>
      <c r="CC7" s="24">
        <v>157.55000000000001</v>
      </c>
      <c r="CD7" s="24">
        <v>157.69</v>
      </c>
      <c r="CE7" s="24">
        <v>161.44999999999999</v>
      </c>
      <c r="CF7" s="24">
        <v>137.99</v>
      </c>
      <c r="CG7" s="24" t="s">
        <v>102</v>
      </c>
      <c r="CH7" s="24">
        <v>176.37</v>
      </c>
      <c r="CI7" s="24">
        <v>173.17</v>
      </c>
      <c r="CJ7" s="24">
        <v>174.8</v>
      </c>
      <c r="CK7" s="24">
        <v>170.2</v>
      </c>
      <c r="CL7" s="24">
        <v>138.75</v>
      </c>
      <c r="CM7" s="24" t="s">
        <v>102</v>
      </c>
      <c r="CN7" s="24">
        <v>50.97</v>
      </c>
      <c r="CO7" s="24">
        <v>51.39</v>
      </c>
      <c r="CP7" s="24">
        <v>50.89</v>
      </c>
      <c r="CQ7" s="24">
        <v>50.72</v>
      </c>
      <c r="CR7" s="24" t="s">
        <v>102</v>
      </c>
      <c r="CS7" s="24">
        <v>56.72</v>
      </c>
      <c r="CT7" s="24">
        <v>56.43</v>
      </c>
      <c r="CU7" s="24">
        <v>55.82</v>
      </c>
      <c r="CV7" s="24">
        <v>56.51</v>
      </c>
      <c r="CW7" s="24">
        <v>58.94</v>
      </c>
      <c r="CX7" s="24" t="s">
        <v>102</v>
      </c>
      <c r="CY7" s="24">
        <v>94.77</v>
      </c>
      <c r="CZ7" s="24">
        <v>94.84</v>
      </c>
      <c r="DA7" s="24">
        <v>95.05</v>
      </c>
      <c r="DB7" s="24">
        <v>95.07</v>
      </c>
      <c r="DC7" s="24" t="s">
        <v>102</v>
      </c>
      <c r="DD7" s="24">
        <v>90.72</v>
      </c>
      <c r="DE7" s="24">
        <v>91.07</v>
      </c>
      <c r="DF7" s="24">
        <v>90.67</v>
      </c>
      <c r="DG7" s="24">
        <v>90.62</v>
      </c>
      <c r="DH7" s="24">
        <v>95.91</v>
      </c>
      <c r="DI7" s="24" t="s">
        <v>102</v>
      </c>
      <c r="DJ7" s="24">
        <v>6.55</v>
      </c>
      <c r="DK7" s="24">
        <v>10.87</v>
      </c>
      <c r="DL7" s="24">
        <v>14.34</v>
      </c>
      <c r="DM7" s="24">
        <v>18.260000000000002</v>
      </c>
      <c r="DN7" s="24" t="s">
        <v>102</v>
      </c>
      <c r="DO7" s="24">
        <v>20.78</v>
      </c>
      <c r="DP7" s="24">
        <v>23.54</v>
      </c>
      <c r="DQ7" s="24">
        <v>25.86</v>
      </c>
      <c r="DR7" s="24">
        <v>26.9</v>
      </c>
      <c r="DS7" s="24">
        <v>41.09</v>
      </c>
      <c r="DT7" s="24" t="s">
        <v>102</v>
      </c>
      <c r="DU7" s="24">
        <v>0</v>
      </c>
      <c r="DV7" s="24">
        <v>0</v>
      </c>
      <c r="DW7" s="24">
        <v>0</v>
      </c>
      <c r="DX7" s="24">
        <v>0</v>
      </c>
      <c r="DY7" s="24" t="s">
        <v>102</v>
      </c>
      <c r="DZ7" s="24">
        <v>1.34</v>
      </c>
      <c r="EA7" s="24">
        <v>1.5</v>
      </c>
      <c r="EB7" s="24">
        <v>1.4</v>
      </c>
      <c r="EC7" s="24">
        <v>2.08</v>
      </c>
      <c r="ED7" s="24">
        <v>8.68</v>
      </c>
      <c r="EE7" s="24" t="s">
        <v>102</v>
      </c>
      <c r="EF7" s="24">
        <v>0</v>
      </c>
      <c r="EG7" s="24">
        <v>0</v>
      </c>
      <c r="EH7" s="24">
        <v>0</v>
      </c>
      <c r="EI7" s="24">
        <v>0</v>
      </c>
      <c r="EJ7" s="24" t="s">
        <v>102</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2025-02-18T05:37:16Z</cp:lastPrinted>
  <dcterms:created xsi:type="dcterms:W3CDTF">2025-01-24T07:07:43Z</dcterms:created>
  <dcterms:modified xsi:type="dcterms:W3CDTF">2025-02-27T05:18:38Z</dcterms:modified>
  <cp:category/>
</cp:coreProperties>
</file>